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Users\j.kosirog\Desktop\"/>
    </mc:Choice>
  </mc:AlternateContent>
  <bookViews>
    <workbookView xWindow="0" yWindow="0" windowWidth="21600" windowHeight="9600"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workbook>
</file>

<file path=xl/calcChain.xml><?xml version="1.0" encoding="utf-8"?>
<calcChain xmlns="http://schemas.openxmlformats.org/spreadsheetml/2006/main">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s="1"/>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F47" i="30"/>
  <c r="B848" i="87" s="1"/>
  <c r="C848" i="87" s="1"/>
  <c r="G47" i="30"/>
  <c r="B906" i="87" s="1"/>
  <c r="C906" i="87" s="1"/>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B1207" i="87" s="1"/>
  <c r="C1207" i="87" s="1"/>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B1426" i="87" s="1"/>
  <c r="C1426" i="87" s="1"/>
  <c r="K242" i="30"/>
  <c r="B1427" i="87" s="1"/>
  <c r="C1427" i="87" s="1"/>
  <c r="D243" i="30"/>
  <c r="B1364" i="87"/>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F46" i="73"/>
  <c r="E24" i="89" s="1"/>
  <c r="G46" i="73"/>
  <c r="B3201" i="87" s="1"/>
  <c r="C3201" i="87" s="1"/>
  <c r="H46" i="73"/>
  <c r="B3239" i="87" s="1"/>
  <c r="C3239" i="87" s="1"/>
  <c r="I46" i="73"/>
  <c r="B3260" i="87" s="1"/>
  <c r="C3260" i="87" s="1"/>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G27" i="70" s="1"/>
  <c r="D28" i="70"/>
  <c r="D33" i="70"/>
  <c r="I33" i="70"/>
  <c r="C64" i="70"/>
  <c r="C65" i="70"/>
  <c r="K80" i="73"/>
  <c r="B3530" i="87" s="1"/>
  <c r="C3530" i="87" s="1"/>
  <c r="C25" i="89"/>
  <c r="F24" i="89"/>
  <c r="I352" i="30"/>
  <c r="I367" i="30" s="1"/>
  <c r="K93" i="73" s="1"/>
  <c r="E352" i="30"/>
  <c r="H149" i="30"/>
  <c r="B1215" i="87" s="1"/>
  <c r="C1215" i="87" s="1"/>
  <c r="S22" i="89"/>
  <c r="V22" i="89" s="1"/>
  <c r="Z22" i="89" s="1"/>
  <c r="I22" i="89"/>
  <c r="H21" i="85"/>
  <c r="J21" i="85" s="1"/>
  <c r="D25" i="89"/>
  <c r="H25" i="85"/>
  <c r="J25" i="85" s="1"/>
  <c r="H22" i="85"/>
  <c r="J22" i="85" s="1"/>
  <c r="C18" i="76"/>
  <c r="C14" i="76"/>
  <c r="B6590" i="87"/>
  <c r="C6590" i="87" s="1"/>
  <c r="C24" i="89"/>
  <c r="B3172" i="87"/>
  <c r="C3172" i="87" s="1"/>
  <c r="E46" i="73"/>
  <c r="E80" i="73" s="1"/>
  <c r="B3220" i="87" s="1"/>
  <c r="C3220" i="87" s="1"/>
  <c r="B6909" i="87"/>
  <c r="B5104" i="87"/>
  <c r="C5104" i="87" s="1"/>
  <c r="K18" i="73"/>
  <c r="B11" i="87" s="1"/>
  <c r="C11" i="87" s="1"/>
  <c r="B6575" i="87"/>
  <c r="C6575" i="87" s="1"/>
  <c r="B6568" i="87"/>
  <c r="C6568" i="87" s="1"/>
  <c r="B1485" i="87"/>
  <c r="C1485" i="87" s="1"/>
  <c r="H90" i="73"/>
  <c r="B155" i="87"/>
  <c r="C155" i="87" s="1"/>
  <c r="B6594" i="87"/>
  <c r="C6594" i="87" s="1"/>
  <c r="I79" i="73"/>
  <c r="B3261" i="87" s="1"/>
  <c r="C3261" i="87" s="1"/>
  <c r="B2048" i="87"/>
  <c r="C2048" i="87"/>
  <c r="B6014" i="87"/>
  <c r="C6014" i="87"/>
  <c r="J80" i="73"/>
  <c r="B6039" i="87"/>
  <c r="C6039" i="87" s="1"/>
  <c r="F80" i="73"/>
  <c r="B3198" i="87" s="1"/>
  <c r="C3198"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E196" i="30"/>
  <c r="B1295" i="87" s="1"/>
  <c r="C1295" i="87" s="1"/>
  <c r="H139" i="30"/>
  <c r="B1210" i="87" s="1"/>
  <c r="C1210" i="87" s="1"/>
  <c r="B790" i="87"/>
  <c r="C790" i="87" s="1"/>
  <c r="B1429" i="87"/>
  <c r="C1429" i="87" s="1"/>
  <c r="B4099" i="87"/>
  <c r="C4099" i="87" s="1"/>
  <c r="H208" i="30"/>
  <c r="B1318" i="87" s="1"/>
  <c r="C1318" i="87" s="1"/>
  <c r="B1268" i="87"/>
  <c r="C1268" i="87" s="1"/>
  <c r="B1266" i="87"/>
  <c r="C1266" i="87" s="1"/>
  <c r="J129" i="30"/>
  <c r="B6386" i="87" s="1"/>
  <c r="C6386" i="87" s="1"/>
  <c r="H129" i="30"/>
  <c r="H112" i="30"/>
  <c r="B996" i="87" s="1"/>
  <c r="C996" i="87" s="1"/>
  <c r="B1090" i="87"/>
  <c r="C1090" i="87" s="1"/>
  <c r="B1077" i="87"/>
  <c r="C1077" i="87" s="1"/>
  <c r="Q21" i="89"/>
  <c r="Y21" i="89" s="1"/>
  <c r="Q13" i="89"/>
  <c r="Y13" i="89" s="1"/>
  <c r="V21" i="89"/>
  <c r="Z21" i="89" s="1"/>
  <c r="T22" i="89"/>
  <c r="G7" i="89"/>
  <c r="W7" i="89" s="1"/>
  <c r="J88" i="73"/>
  <c r="C26" i="89"/>
  <c r="B6639" i="87"/>
  <c r="C6639" i="87" s="1"/>
  <c r="J90" i="73"/>
  <c r="I13" i="86"/>
  <c r="B106" i="87" s="1"/>
  <c r="C106" i="87" s="1"/>
  <c r="B3217" i="87"/>
  <c r="C3217" i="87" s="1"/>
  <c r="D129" i="30" l="1"/>
  <c r="B1176" i="87" s="1"/>
  <c r="C1176" i="87" s="1"/>
  <c r="F129" i="30"/>
  <c r="G129" i="30"/>
  <c r="B1201" i="87" s="1"/>
  <c r="C1201" i="87" s="1"/>
  <c r="G74" i="30"/>
  <c r="G114" i="30" s="1"/>
  <c r="C91" i="73" s="1"/>
  <c r="K65" i="30"/>
  <c r="B1076" i="87" s="1"/>
  <c r="C1076" i="87" s="1"/>
  <c r="K47" i="30"/>
  <c r="B1062" i="87" s="1"/>
  <c r="C1062" i="87" s="1"/>
  <c r="E74" i="30"/>
  <c r="B814" i="87" s="1"/>
  <c r="C814" i="87" s="1"/>
  <c r="K243" i="30"/>
  <c r="B1428" i="87" s="1"/>
  <c r="C1428" i="87" s="1"/>
  <c r="D74" i="30"/>
  <c r="D114" i="30" s="1"/>
  <c r="K33" i="30"/>
  <c r="C13" i="73" s="1"/>
  <c r="B2499" i="87" s="1"/>
  <c r="C2499" i="87" s="1"/>
  <c r="C74" i="30"/>
  <c r="B698" i="87" s="1"/>
  <c r="C698" i="87" s="1"/>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E26" i="89"/>
  <c r="B1307" i="87"/>
  <c r="C1307" i="87" s="1"/>
  <c r="G210" i="30"/>
  <c r="B1308" i="87" s="1"/>
  <c r="C1308" i="87" s="1"/>
  <c r="B1182" i="87"/>
  <c r="C1182" i="87" s="1"/>
  <c r="E129" i="30"/>
  <c r="F25" i="89"/>
  <c r="G25" i="89" s="1"/>
  <c r="W25" i="89" s="1"/>
  <c r="I80" i="73"/>
  <c r="B3262" i="87" s="1"/>
  <c r="C3262" i="87" s="1"/>
  <c r="B1491" i="87"/>
  <c r="C1491" i="87" s="1"/>
  <c r="E266" i="14"/>
  <c r="H87" i="73"/>
  <c r="E169" i="14"/>
  <c r="C17" i="76"/>
  <c r="B3195" i="87"/>
  <c r="C3195" i="87" s="1"/>
  <c r="B6564" i="87"/>
  <c r="C6564" i="87" s="1"/>
  <c r="G109" i="14"/>
  <c r="K109" i="14"/>
  <c r="G6" i="73"/>
  <c r="B3352" i="87" s="1"/>
  <c r="C3352" i="87" s="1"/>
  <c r="J169" i="14"/>
  <c r="C16" i="76"/>
  <c r="H20" i="85"/>
  <c r="J20" i="85" s="1"/>
  <c r="E25" i="89"/>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B1283" i="87" s="1"/>
  <c r="C1283" i="87" s="1"/>
  <c r="B2929" i="87"/>
  <c r="C2929" i="87" s="1"/>
  <c r="K137" i="30"/>
  <c r="K139" i="30" s="1"/>
  <c r="I129" i="30"/>
  <c r="I74" i="30"/>
  <c r="K91" i="73"/>
  <c r="B3593" i="87"/>
  <c r="C3593" i="87" s="1"/>
  <c r="B2540" i="87"/>
  <c r="C2540" i="87" s="1"/>
  <c r="E17" i="89"/>
  <c r="B3583" i="87"/>
  <c r="C3583" i="87" s="1"/>
  <c r="F352" i="30"/>
  <c r="F367" i="30" s="1"/>
  <c r="B1454" i="87"/>
  <c r="C1454" i="87" s="1"/>
  <c r="G15" i="73"/>
  <c r="B2552" i="87" s="1"/>
  <c r="C2552" i="87" s="1"/>
  <c r="B1301" i="87"/>
  <c r="C1301" i="87" s="1"/>
  <c r="F210" i="30"/>
  <c r="B1251" i="87"/>
  <c r="C1251" i="87" s="1"/>
  <c r="K277" i="30"/>
  <c r="B1451" i="87" s="1"/>
  <c r="C1451" i="87" s="1"/>
  <c r="K330" i="30"/>
  <c r="K342" i="30" s="1"/>
  <c r="K365" i="30"/>
  <c r="K184" i="30"/>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7" i="73"/>
  <c r="I20" i="86"/>
  <c r="B110" i="87" s="1"/>
  <c r="C110" i="87" s="1"/>
  <c r="D151" i="30"/>
  <c r="G80" i="73"/>
  <c r="B3204" i="87" s="1"/>
  <c r="C3204" i="87" s="1"/>
  <c r="C15" i="76"/>
  <c r="I266" i="14"/>
  <c r="B6878" i="87"/>
  <c r="C6878" i="87" s="1"/>
  <c r="J109" i="14"/>
  <c r="B6565" i="87"/>
  <c r="C6565" i="87" s="1"/>
  <c r="B1367" i="87"/>
  <c r="C1367" i="87" s="1"/>
  <c r="D279" i="30"/>
  <c r="D295" i="30" s="1"/>
  <c r="J210" i="30"/>
  <c r="D210" i="30"/>
  <c r="K53" i="30"/>
  <c r="B1065" i="87" s="1"/>
  <c r="C1065" i="87" s="1"/>
  <c r="B5" i="87" l="1"/>
  <c r="C5" i="87" s="1"/>
  <c r="G151" i="30"/>
  <c r="E114" i="30"/>
  <c r="F87" i="73"/>
  <c r="C114" i="30"/>
  <c r="B700" i="87" s="1"/>
  <c r="C700" i="87" s="1"/>
  <c r="B758" i="87"/>
  <c r="C758" i="87" s="1"/>
  <c r="C88" i="73"/>
  <c r="B756" i="87"/>
  <c r="C756" i="87" s="1"/>
  <c r="B8" i="87"/>
  <c r="C8" i="87" s="1"/>
  <c r="B932" i="87"/>
  <c r="C932" i="87" s="1"/>
  <c r="B930" i="87"/>
  <c r="C930" i="87" s="1"/>
  <c r="B1051" i="87"/>
  <c r="C1051" i="87" s="1"/>
  <c r="K74" i="30"/>
  <c r="B1086" i="87" s="1"/>
  <c r="C1086" i="87" s="1"/>
  <c r="C151" i="30"/>
  <c r="B1169" i="87" s="1"/>
  <c r="C1169" i="87" s="1"/>
  <c r="C15" i="89"/>
  <c r="G15" i="89" s="1"/>
  <c r="W15" i="89"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B1202" i="87"/>
  <c r="C1202" i="87" s="1"/>
  <c r="D91" i="73"/>
  <c r="L91" i="73" s="1"/>
  <c r="B6406" i="87"/>
  <c r="C6406" i="87" s="1"/>
  <c r="F94" i="73"/>
  <c r="J267" i="14"/>
  <c r="B6124" i="87"/>
  <c r="C6124" i="87" s="1"/>
  <c r="J5" i="73"/>
  <c r="I267" i="14"/>
  <c r="B5889" i="87" s="1"/>
  <c r="C5889" i="87" s="1"/>
  <c r="B4378" i="87"/>
  <c r="C4378" i="87" s="1"/>
  <c r="I8" i="73"/>
  <c r="C89" i="73"/>
  <c r="B816" i="87"/>
  <c r="C816"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C87" i="73" l="1"/>
  <c r="C14" i="73"/>
  <c r="C16" i="89" s="1"/>
  <c r="K114" i="30"/>
  <c r="B1095" i="87" s="1"/>
  <c r="C1095" i="87" s="1"/>
  <c r="D87" i="73"/>
  <c r="B5596" i="87"/>
  <c r="C5596" i="87" s="1"/>
  <c r="G267" i="14"/>
  <c r="B5813" i="87" s="1"/>
  <c r="C5813" i="87" s="1"/>
  <c r="I9" i="73"/>
  <c r="I11" i="73" s="1"/>
  <c r="B4071" i="87" s="1"/>
  <c r="C4071" i="87"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G19" i="73"/>
  <c r="B1460" i="87"/>
  <c r="C1460" i="87" s="1"/>
  <c r="B1331" i="87"/>
  <c r="C1331" i="87" s="1"/>
  <c r="E19" i="89"/>
  <c r="B2542" i="87"/>
  <c r="C2542" i="87" s="1"/>
  <c r="B1088" i="87"/>
  <c r="C1088" i="87" s="1"/>
  <c r="C16" i="73"/>
  <c r="B2509" i="87"/>
  <c r="C2509" i="87" s="1"/>
  <c r="D11" i="89"/>
  <c r="I22" i="73"/>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L87" i="73" l="1"/>
  <c r="K296" i="30"/>
  <c r="B1461" i="87" s="1"/>
  <c r="C1461" i="87" s="1"/>
  <c r="B3169" i="87"/>
  <c r="C3169" i="87" s="1"/>
  <c r="B2577" i="87"/>
  <c r="C2577" i="87" s="1"/>
  <c r="B2500" i="87"/>
  <c r="C2500" i="87" s="1"/>
  <c r="I4" i="86"/>
  <c r="B101" i="87" s="1"/>
  <c r="C101" i="87" s="1"/>
  <c r="E3" i="93"/>
  <c r="E5" i="93" s="1"/>
  <c r="K175" i="30"/>
  <c r="B1276" i="87" s="1"/>
  <c r="C1276" i="87"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G22" i="73" s="1"/>
  <c r="G81" i="73" s="1"/>
  <c r="B1629" i="87" s="1"/>
  <c r="C1629" i="87" s="1"/>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G13" i="86"/>
  <c r="B81" i="87" s="1"/>
  <c r="C81"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3170" i="87"/>
  <c r="C3170" i="87" s="1"/>
  <c r="I81" i="73"/>
  <c r="B5988" i="87"/>
  <c r="C5988" i="87" s="1"/>
  <c r="J4" i="86"/>
  <c r="J11" i="73"/>
  <c r="B5990" i="87" s="1"/>
  <c r="C5990" i="87" s="1"/>
  <c r="J22" i="73"/>
  <c r="G95" i="73"/>
  <c r="L88" i="73"/>
  <c r="C3" i="93" l="1"/>
  <c r="B2511" i="87"/>
  <c r="C2511" i="87" s="1"/>
  <c r="I11" i="86"/>
  <c r="D22" i="73"/>
  <c r="C13" i="89"/>
  <c r="G13" i="89" s="1"/>
  <c r="W13" i="89" s="1"/>
  <c r="L95" i="73"/>
  <c r="D4" i="86"/>
  <c r="B29" i="87" s="1"/>
  <c r="C29" i="87" s="1"/>
  <c r="B2549" i="87"/>
  <c r="C2549" i="87" s="1"/>
  <c r="G11" i="73"/>
  <c r="B4069" i="87" s="1"/>
  <c r="C4069" i="87" s="1"/>
  <c r="G4" i="86"/>
  <c r="G11" i="86" s="1"/>
  <c r="E22" i="89"/>
  <c r="E27" i="89" s="1"/>
  <c r="J7" i="89" s="1"/>
  <c r="J27" i="89" s="1"/>
  <c r="O7" i="89" s="1"/>
  <c r="O27" i="89" s="1"/>
  <c r="T7" i="89" s="1"/>
  <c r="T27" i="89" s="1"/>
  <c r="B2556" i="87"/>
  <c r="C2556" i="87" s="1"/>
  <c r="B91" i="87"/>
  <c r="C91" i="87" s="1"/>
  <c r="H11" i="86"/>
  <c r="C11" i="73"/>
  <c r="B4065" i="87" s="1"/>
  <c r="C4065" i="87" s="1"/>
  <c r="C4" i="86"/>
  <c r="B3" i="93"/>
  <c r="F3" i="93" s="1"/>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B4" i="93"/>
  <c r="C21" i="73"/>
  <c r="B4079" i="87" s="1"/>
  <c r="C4079" i="87" s="1"/>
  <c r="B2504" i="87"/>
  <c r="C2504" i="87" s="1"/>
  <c r="C13" i="86"/>
  <c r="C22" i="73"/>
  <c r="B3266" i="87"/>
  <c r="C3266" i="87" s="1"/>
  <c r="E6" i="93"/>
  <c r="B104" i="87"/>
  <c r="C104" i="87" s="1"/>
  <c r="I12" i="86"/>
  <c r="B2517" i="87"/>
  <c r="C2517" i="87" s="1"/>
  <c r="D81" i="73"/>
  <c r="B5995" i="87"/>
  <c r="C5995" i="87" s="1"/>
  <c r="J81" i="73"/>
  <c r="B6040" i="87" s="1"/>
  <c r="C6040" i="87" s="1"/>
  <c r="B6042" i="87"/>
  <c r="C6042" i="87" s="1"/>
  <c r="J11" i="86"/>
  <c r="G21" i="89" l="1"/>
  <c r="W21" i="89" s="1"/>
  <c r="D11" i="86"/>
  <c r="B32" i="87" s="1"/>
  <c r="C32" i="87" s="1"/>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B1615" i="87"/>
  <c r="C1615" i="87" s="1"/>
  <c r="D6" i="93"/>
  <c r="B75" i="87"/>
  <c r="C75" i="87" s="1"/>
  <c r="B2505" i="87"/>
  <c r="C2505" i="87" s="1"/>
  <c r="C81" i="73"/>
  <c r="B5" i="93"/>
  <c r="F4" i="93"/>
  <c r="F5" i="93" s="1"/>
  <c r="B17" i="87"/>
  <c r="C17" i="87" s="1"/>
  <c r="C20" i="86"/>
  <c r="B27" i="87" s="1"/>
  <c r="C27" i="87" s="1"/>
  <c r="B105" i="87"/>
  <c r="C105" i="87" s="1"/>
  <c r="I21" i="86"/>
  <c r="B6054" i="87"/>
  <c r="C6054" i="87" s="1"/>
  <c r="J12" i="86"/>
  <c r="B1587" i="87"/>
  <c r="C1587" i="87" s="1"/>
  <c r="C6" i="93"/>
  <c r="D12" i="86" l="1"/>
  <c r="G21" i="86"/>
  <c r="B90" i="87" s="1"/>
  <c r="C90" i="87" s="1"/>
  <c r="G22" i="89"/>
  <c r="G27" i="89" s="1"/>
  <c r="W27" i="89" s="1"/>
  <c r="E21" i="86"/>
  <c r="B59" i="87" s="1"/>
  <c r="C59" i="87" s="1"/>
  <c r="F21" i="86"/>
  <c r="B76" i="87" s="1"/>
  <c r="C76" i="87" s="1"/>
  <c r="H21" i="86"/>
  <c r="B94" i="87"/>
  <c r="C94" i="87" s="1"/>
  <c r="B15" i="87"/>
  <c r="C15" i="87" s="1"/>
  <c r="C12" i="86"/>
  <c r="B16" i="87" s="1"/>
  <c r="C16" i="87" s="1"/>
  <c r="H27" i="89"/>
  <c r="M7" i="89" s="1"/>
  <c r="B1573" i="87"/>
  <c r="C1573" i="87" s="1"/>
  <c r="B6" i="93"/>
  <c r="F6" i="93" s="1"/>
  <c r="C36" i="76"/>
  <c r="B111" i="87"/>
  <c r="C111" i="87" s="1"/>
  <c r="J21" i="86"/>
  <c r="B6055" i="87"/>
  <c r="C6055" i="87" s="1"/>
  <c r="B33" i="87"/>
  <c r="C33" i="87" s="1"/>
  <c r="D21" i="86"/>
  <c r="W22" i="89" l="1"/>
  <c r="C34" i="76"/>
  <c r="C32" i="76"/>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13" i="86"/>
  <c r="B128" i="87" s="1"/>
  <c r="C128" i="87" s="1"/>
  <c r="K21" i="73"/>
  <c r="B4087" i="87" s="1"/>
  <c r="C4087" i="87" s="1"/>
  <c r="K20" i="86"/>
  <c r="B3519" i="87"/>
  <c r="C3519" i="87" s="1"/>
  <c r="K81" i="73"/>
  <c r="B3534" i="87" s="1"/>
  <c r="C3534"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<sst xmlns="http://schemas.openxmlformats.org/spreadsheetml/2006/main" count="2578" uniqueCount="904">
  <si>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</si>
  <si>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</si>
  <si>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</si>
  <si>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</si>
  <si>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</si>
  <si>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</si>
  <si>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</si>
  <si>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</si>
  <si>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</si>
  <si>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</si>
  <si>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</si>
  <si>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</si>
  <si>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</si>
  <si>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</si>
  <si>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</si>
  <si>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</si>
  <si>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</si>
  <si>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</si>
  <si>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</si>
  <si>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</si>
  <si>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</si>
  <si>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</si>
  <si>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</si>
  <si>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</si>
  <si>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</si>
  <si>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</si>
  <si>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</si>
  <si>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</si>
  <si>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</si>
  <si>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</si>
  <si>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</si>
  <si>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</si>
  <si>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</si>
  <si>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</si>
  <si>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</si>
  <si>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</si>
  <si>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</si>
  <si>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</si>
  <si>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</si>
  <si>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</si>
  <si>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</si>
  <si>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</si>
  <si>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</si>
  <si>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</si>
  <si>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</si>
  <si>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</si>
  <si>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</si>
  <si>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</si>
  <si>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</si>
  <si>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</si>
  <si>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</si>
  <si>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</si>
  <si>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</si>
  <si>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</si>
  <si>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</si>
  <si>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</si>
  <si>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</si>
  <si>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</si>
  <si>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</si>
  <si>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</si>
  <si>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</si>
  <si>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</si>
  <si>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</si>
  <si>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</si>
  <si>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</si>
  <si>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</si>
  <si>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</si>
  <si>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</si>
  <si>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</si>
  <si>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</si>
  <si>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</si>
  <si>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</si>
  <si>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</si>
  <si>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</si>
  <si>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</si>
  <si>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</si>
  <si>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</si>
  <si>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</si>
  <si>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</si>
  <si>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</si>
  <si>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</si>
  <si>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</si>
  <si>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</si>
  <si>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</si>
  <si>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</si>
  <si>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</si>
  <si>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</si>
  <si>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</si>
  <si>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</si>
  <si>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</si>
  <si>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</si>
  <si>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</si>
  <si>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</si>
  <si>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</si>
  <si>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</si>
  <si>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</si>
  <si>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</si>
  <si>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</si>
  <si>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</si>
  <si>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</si>
  <si>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</si>
  <si>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</si>
  <si>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</si>
  <si>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</si>
  <si>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</si>
  <si>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</si>
  <si>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</si>
  <si>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</si>
  <si>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</si>
  <si>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</si>
  <si>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</si>
  <si>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</si>
  <si>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</si>
  <si>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</si>
  <si>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</si>
  <si>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</si>
  <si>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</si>
  <si>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</si>
  <si>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</si>
  <si>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</si>
  <si>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</si>
  <si>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</si>
  <si>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</si>
  <si>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</si>
  <si>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</si>
  <si>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</si>
  <si>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</si>
  <si>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</si>
  <si>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</si>
  <si>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</si>
  <si>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</si>
  <si>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</si>
  <si>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</si>
  <si>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</si>
  <si>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</si>
  <si>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</si>
  <si>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</si>
  <si>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</si>
  <si>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</si>
  <si>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</si>
  <si>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</si>
  <si>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</si>
  <si>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</si>
  <si>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</si>
  <si>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</si>
  <si>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</si>
  <si>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</si>
  <si>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</si>
  <si>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</si>
  <si>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</si>
  <si>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</si>
  <si>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</si>
  <si>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</si>
  <si>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</si>
  <si>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</si>
  <si>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</si>
  <si>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</si>
  <si>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</si>
  <si>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</si>
  <si>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</si>
  <si>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</si>
  <si>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</si>
  <si>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</si>
  <si>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</si>
  <si>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</si>
  <si>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</si>
  <si>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</si>
  <si>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</si>
  <si>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</si>
  <si>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</si>
  <si>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</si>
  <si>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</si>
  <si>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</si>
  <si>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</si>
  <si>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</si>
  <si>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</si>
  <si>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</si>
  <si>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</si>
  <si>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</si>
  <si>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</si>
  <si>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</si>
  <si>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</si>
  <si>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</si>
  <si>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</si>
  <si>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</si>
  <si>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</si>
  <si>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</si>
  <si>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</si>
  <si>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</si>
  <si>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</si>
  <si>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</si>
  <si>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</si>
  <si>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</si>
  <si>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</si>
  <si>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</si>
  <si>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</si>
  <si>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</si>
  <si>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</si>
  <si>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</si>
  <si>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</si>
  <si>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</si>
  <si>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</si>
  <si>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</si>
  <si>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</si>
  <si>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</si>
  <si>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</si>
  <si>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</si>
  <si>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</si>
  <si>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</si>
  <si>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</si>
  <si>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</si>
  <si>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</si>
  <si>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</si>
  <si>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</si>
  <si>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</si>
  <si>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</si>
  <si>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</si>
  <si>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</si>
  <si>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</si>
  <si>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</si>
  <si>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</si>
  <si>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</si>
  <si>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</si>
  <si>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</si>
  <si>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</si>
  <si>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</si>
  <si>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</si>
  <si>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</si>
  <si>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</si>
  <si>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</si>
  <si>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</si>
  <si>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</si>
  <si>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</si>
  <si>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</si>
  <si>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</si>
  <si>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</si>
  <si>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</si>
  <si>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</si>
  <si>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</si>
  <si>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</si>
  <si>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</si>
  <si>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</si>
  <si>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</si>
  <si>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</si>
  <si>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</si>
  <si>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</si>
  <si>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</si>
  <si>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</si>
  <si>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</si>
  <si>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</si>
  <si>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</si>
  <si>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</si>
  <si>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</si>
  <si>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</si>
  <si>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</si>
  <si>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</si>
  <si>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</si>
  <si>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</si>
  <si>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</si>
  <si>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</si>
  <si>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</si>
  <si>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</si>
  <si>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</si>
  <si>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</si>
  <si>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</si>
  <si>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</si>
  <si>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</si>
  <si>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</si>
  <si>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</si>
  <si>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</si>
  <si>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</si>
  <si>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</si>
  <si>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</si>
  <si>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</si>
  <si>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</si>
  <si>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</si>
  <si>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</si>
  <si>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</si>
  <si>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</si>
  <si>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</si>
  <si>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</si>
  <si>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</si>
  <si>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</si>
  <si>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</si>
  <si>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</si>
  <si>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</si>
  <si>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</si>
  <si>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</si>
  <si>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</si>
  <si>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</si>
  <si>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</si>
  <si>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</si>
  <si>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</si>
  <si>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</si>
  <si>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</si>
  <si>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</si>
  <si>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</si>
  <si>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</si>
  <si>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</si>
  <si>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</si>
  <si>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</si>
  <si>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</si>
  <si>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</si>
  <si>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</si>
  <si>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</si>
  <si>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</si>
  <si>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</si>
  <si>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</si>
  <si>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</si>
  <si>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</si>
  <si>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</si>
  <si>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</si>
  <si>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</si>
  <si>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</si>
  <si>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</si>
  <si>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</si>
  <si>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</si>
  <si>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</si>
  <si>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</si>
  <si>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</si>
  <si>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</si>
  <si>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</si>
  <si>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</si>
  <si>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</si>
  <si>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</si>
  <si>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</si>
  <si>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</si>
  <si>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</si>
  <si>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</si>
  <si>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</si>
  <si>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</si>
  <si>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</si>
  <si>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</si>
  <si>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</si>
  <si>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</si>
  <si>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</si>
  <si>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</si>
  <si>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</si>
  <si>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</si>
  <si>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</si>
  <si>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</si>
  <si>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</si>
  <si>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</si>
  <si>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</si>
  <si>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</si>
  <si>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</si>
  <si>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</si>
  <si>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</si>
  <si>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</si>
  <si>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</si>
  <si>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</si>
  <si>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</si>
  <si>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</si>
  <si>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</si>
  <si>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</si>
  <si>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</si>
  <si>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</si>
  <si>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</si>
  <si>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</si>
  <si>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</si>
  <si>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</si>
  <si>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</si>
  <si>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</si>
  <si>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</si>
  <si>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</si>
  <si>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</si>
  <si>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</si>
  <si>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</si>
  <si>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</si>
  <si>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</si>
  <si>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</si>
  <si>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</si>
  <si>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</si>
  <si>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</si>
  <si>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</si>
  <si>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</si>
  <si>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</si>
  <si>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</si>
  <si>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</si>
  <si>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</si>
  <si>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</si>
  <si>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</si>
  <si>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</si>
  <si>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</si>
  <si>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</si>
  <si>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</si>
  <si>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</si>
  <si>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</si>
  <si>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</si>
  <si>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</si>
  <si>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</si>
  <si>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</si>
  <si>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</si>
  <si>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</si>
  <si>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</si>
  <si>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</si>
  <si>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</si>
  <si>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</si>
  <si>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</si>
  <si>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</si>
  <si>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</si>
  <si>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</si>
  <si>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</si>
  <si>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</si>
  <si>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</si>
  <si>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</si>
  <si>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</si>
  <si>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</si>
  <si>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</si>
  <si>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</si>
  <si>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</si>
  <si>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</si>
  <si>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</si>
  <si>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</si>
  <si>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</si>
  <si>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</si>
  <si>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</si>
  <si>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</si>
  <si>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</si>
  <si>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</si>
  <si>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</si>
  <si>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</si>
  <si>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</si>
  <si>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</si>
  <si>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</si>
  <si>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</si>
  <si>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</si>
  <si>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</si>
  <si>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</si>
  <si>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</si>
  <si>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</si>
  <si>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</si>
  <si>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</si>
  <si>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</si>
  <si>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</si>
  <si>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</si>
  <si>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</si>
  <si>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</si>
  <si>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</si>
  <si>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</si>
  <si>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</si>
  <si>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</si>
  <si>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</si>
  <si>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</si>
  <si>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</si>
  <si>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</si>
  <si>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</si>
  <si>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</si>
  <si>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</si>
  <si>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</si>
  <si>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</si>
  <si>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</si>
  <si>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</si>
  <si>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</si>
  <si>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</si>
  <si>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</si>
  <si>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</si>
  <si>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</si>
  <si>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</si>
  <si>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</si>
  <si>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</si>
  <si>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</si>
  <si>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</si>
  <si>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</si>
  <si>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</si>
  <si>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</si>
  <si>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</si>
  <si>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</si>
  <si>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</si>
  <si>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</si>
  <si>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</si>
  <si>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</si>
  <si>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</si>
  <si>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</si>
  <si>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</si>
  <si>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</si>
  <si>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</si>
  <si>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</si>
  <si>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</si>
  <si>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</si>
  <si>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</si>
  <si>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</si>
  <si>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</si>
  <si>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</si>
  <si>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</si>
  <si>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</si>
  <si>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</si>
  <si>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</si>
  <si>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</si>
  <si>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</si>
  <si>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</si>
  <si>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</si>
  <si>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</si>
  <si>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</si>
  <si>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</si>
  <si>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</si>
  <si>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</si>
  <si>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</si>
  <si>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</si>
  <si>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</si>
  <si>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</si>
  <si>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</si>
  <si>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</si>
  <si>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</si>
  <si>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</si>
  <si>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</si>
  <si>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</si>
  <si>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</si>
  <si>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</si>
  <si>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</si>
  <si>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</si>
  <si>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</si>
  <si>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</si>
  <si>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</si>
  <si>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</si>
  <si>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</si>
  <si>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</si>
  <si>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</si>
  <si>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</si>
  <si>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</si>
  <si>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</si>
  <si>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</si>
  <si>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</si>
  <si>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</si>
  <si>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</si>
  <si>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</si>
  <si>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</si>
  <si>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</si>
  <si>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</si>
  <si>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</si>
  <si>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</si>
  <si>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</si>
  <si>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</si>
  <si>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</si>
  <si>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</si>
  <si>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</si>
  <si>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</si>
  <si>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</si>
  <si>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</si>
  <si>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</si>
  <si>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</si>
  <si>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</si>
  <si>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</si>
  <si>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</si>
  <si>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</si>
  <si>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</si>
  <si>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</si>
  <si>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</si>
  <si>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</si>
  <si>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</si>
  <si>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</si>
  <si>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</si>
  <si>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</si>
  <si>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</si>
  <si>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</si>
  <si>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</si>
  <si>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</si>
  <si>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</si>
  <si>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</si>
  <si>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</si>
  <si>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</si>
  <si>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</si>
  <si>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</si>
  <si>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</si>
  <si>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</si>
  <si>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</si>
  <si>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</si>
  <si>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</si>
  <si>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</si>
  <si>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</si>
  <si>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</si>
  <si>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</si>
  <si>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</si>
  <si>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</si>
  <si>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</si>
  <si>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</si>
  <si>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</si>
  <si>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</si>
  <si>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</si>
  <si>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</si>
  <si>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</si>
  <si>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</si>
  <si>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</si>
  <si>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</si>
  <si>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</si>
  <si>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</si>
  <si>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</si>
  <si>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</si>
  <si>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</si>
  <si>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</si>
  <si>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</si>
  <si>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</si>
  <si>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</si>
  <si>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</si>
  <si>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</si>
  <si>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</si>
  <si>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</si>
  <si>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</si>
  <si>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</si>
  <si>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</si>
  <si>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</si>
  <si>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</si>
  <si>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</si>
  <si>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</si>
  <si>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</si>
  <si>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</si>
  <si>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</si>
  <si>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</si>
  <si>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</si>
  <si>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</si>
  <si>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</si>
  <si>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</si>
  <si>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</si>
  <si>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</si>
  <si>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</si>
  <si>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</si>
  <si>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</si>
  <si>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</si>
  <si>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</si>
  <si>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</si>
  <si>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</si>
  <si>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</si>
  <si>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</si>
  <si>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</si>
  <si>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</si>
  <si>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</si>
  <si>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</si>
  <si>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</si>
  <si>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</si>
  <si>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</si>
  <si>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</si>
  <si>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</si>
  <si>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</si>
  <si>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</si>
  <si>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</si>
  <si>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</si>
  <si>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</si>
  <si>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</si>
  <si>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</si>
  <si>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</si>
  <si>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</si>
  <si>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</si>
  <si>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</si>
  <si>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</si>
  <si>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</si>
  <si>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</si>
  <si>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</si>
  <si>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</si>
  <si>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</si>
  <si>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</si>
  <si>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</si>
  <si>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</si>
  <si>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</si>
  <si>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</si>
  <si>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</si>
  <si>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</si>
  <si>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</si>
  <si>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</si>
  <si>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</si>
  <si>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</si>
  <si>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</si>
  <si>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</si>
  <si>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</si>
  <si>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</si>
  <si>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</si>
  <si>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</si>
  <si>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</si>
  <si>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</si>
  <si>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</si>
  <si>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</si>
  <si>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</si>
  <si>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</si>
  <si>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</si>
  <si>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</si>
  <si>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</si>
  <si>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</si>
  <si>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</si>
  <si>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</si>
  <si>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</si>
  <si>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</si>
  <si>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</si>
  <si>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</si>
  <si>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</si>
  <si>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</si>
  <si>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</si>
  <si>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</si>
  <si>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</si>
  <si>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</si>
  <si>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</si>
  <si>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</si>
  <si>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</si>
  <si>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</si>
  <si>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</si>
  <si>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</si>
  <si>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</si>
  <si>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</si>
  <si>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</si>
  <si>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</si>
  <si>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</si>
  <si>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</si>
  <si>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</si>
  <si>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</si>
  <si>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</si>
  <si>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</si>
  <si>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</si>
  <si>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</si>
  <si>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</si>
  <si>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</si>
  <si>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</si>
  <si>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</si>
  <si>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</si>
  <si>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</si>
  <si>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</si>
  <si>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</si>
  <si>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</si>
  <si>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</si>
  <si>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</si>
  <si>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</si>
  <si>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FY2018-2019</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</si>
  <si>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</si>
  <si>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</si>
  <si>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</si>
  <si>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</si>
  <si>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</si>
  <si>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</si>
  <si>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</si>
  <si>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</si>
  <si>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</si>
  <si>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</si>
  <si>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</si>
  <si>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</si>
  <si>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</si>
  <si>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</si>
  <si>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</si>
  <si>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</si>
  <si>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</si>
  <si>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</si>
  <si>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</si>
  <si>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</si>
  <si>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</si>
  <si>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</si>
  <si>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</si>
  <si>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</si>
  <si>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</si>
  <si>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</si>
  <si>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</si>
  <si>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</si>
  <si>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</si>
  <si>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The electronic version does not require member signatures.</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</si>
  <si>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</si>
  <si>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</si>
  <si>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 xml:space="preserve">whichever comes first. Budgets are submitted to School Finance Report (SFR): </t>
  </si>
  <si>
    <t>July 1, 2018 - June 30, 2019</t>
  </si>
  <si>
    <t>Estimated Fund Balance - June 30, 2019</t>
  </si>
  <si>
    <t>ESTIMATED ENDING FUND BALANCE June 30, 2019</t>
  </si>
  <si>
    <t>Fiscal Year 2018-2019 through Fiscal Year 2021-2022</t>
  </si>
  <si>
    <t>Estimated Percent Increase (Decrease) for FY2019 (Budgeted) over FY2018 (Actual)</t>
  </si>
  <si>
    <t xml:space="preserve"> 05/18</t>
  </si>
  <si>
    <t xml:space="preserve">ISBE 50-36 SB2019 </t>
  </si>
  <si>
    <t xml:space="preserve">The worksheet is intended for use during the budgeting process  to estimate the district's percent increase of FY2019 budgeted expenditures over FY2018 actual expenditures.  </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</si>
  <si>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</si>
  <si>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</si>
  <si>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</si>
  <si>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</si>
  <si>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</si>
  <si>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</si>
  <si>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</si>
  <si>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</si>
  <si>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</si>
  <si>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</si>
  <si>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</si>
  <si>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</si>
  <si>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</si>
  <si>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</si>
  <si>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</si>
  <si>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</si>
  <si>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</si>
  <si>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</si>
  <si>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</si>
  <si>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</si>
  <si>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</si>
  <si>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</si>
  <si>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</si>
  <si>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</si>
  <si>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</si>
  <si>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</si>
  <si>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</si>
  <si>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</si>
  <si>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 xml:space="preserve"> If your FY18 AFR states that you need to do a deficit reduction plan and your FY19 budget is balanced please state the measures you took to have your budget become balanced.  (Bckgrnd-Assumpt 25-26)</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</si>
  <si>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</si>
  <si>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</si>
  <si>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</si>
  <si>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</si>
  <si>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</si>
  <si>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</si>
  <si>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</si>
  <si>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</si>
  <si>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</si>
  <si>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</si>
  <si>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</si>
  <si>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</si>
  <si>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</si>
  <si>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</si>
  <si>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ESTIMATED BEGINNING FUND BALANCE July 1, 2018 </t>
    </r>
    <r>
      <rPr>
        <b/>
        <vertAlign val="superscript"/>
        <sz val="9"/>
        <rFont val="Calibri"/>
        <family val="2"/>
        <scheme val="minor"/>
      </rPr>
      <t>1</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</si>
  <si>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</si>
  <si>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</si>
  <si>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</si>
  <si>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r>
      <t xml:space="preserve">BEGINNING CASH BALANCE ON HAND July 1, 2018 </t>
    </r>
    <r>
      <rPr>
        <b/>
        <vertAlign val="superscript"/>
        <sz val="9"/>
        <rFont val="Calibri"/>
        <family val="2"/>
        <scheme val="minor"/>
      </rPr>
      <t>7</t>
    </r>
  </si>
  <si>
    <r>
      <t xml:space="preserve">ENDING CASH BALANCE ON HAND June 30, 2019 </t>
    </r>
    <r>
      <rPr>
        <b/>
        <vertAlign val="superscript"/>
        <sz val="9"/>
        <rFont val="Calibri"/>
        <family val="2"/>
        <scheme val="minor"/>
      </rPr>
      <t>7</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</si>
  <si>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</si>
  <si>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</si>
  <si>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</si>
  <si>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</si>
  <si>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</si>
  <si>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</si>
  <si>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</si>
  <si>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</si>
  <si>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</si>
  <si>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</si>
  <si>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</si>
  <si>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</si>
  <si>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</si>
  <si>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</si>
  <si>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</si>
  <si>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</si>
  <si>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</si>
  <si>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</si>
  <si>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</si>
  <si>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</si>
  <si>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</si>
  <si>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</si>
  <si>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</si>
  <si>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</si>
  <si>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</si>
  <si>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</si>
  <si>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</si>
  <si>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</si>
  <si>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</si>
  <si>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</si>
  <si>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</si>
  <si>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</si>
  <si>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</si>
  <si>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</si>
  <si>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Budgeted Expenditures, Fiscal Year 2019</t>
  </si>
  <si>
    <t>Estimated Actual Expenditures, Fiscal Year 2018</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</si>
  <si>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</si>
  <si>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</si>
  <si>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</si>
  <si>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</si>
  <si>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</si>
  <si>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</si>
  <si>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</si>
  <si>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</si>
  <si>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</si>
  <si>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</si>
  <si>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</si>
  <si>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</si>
  <si>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</si>
  <si>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</si>
  <si>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</si>
  <si>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</si>
  <si>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</si>
  <si>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</si>
  <si>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</si>
  <si>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</si>
  <si>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</si>
  <si>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</si>
  <si>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</si>
  <si>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</si>
  <si>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</si>
  <si>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</si>
  <si>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</si>
  <si>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</si>
  <si>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</si>
  <si>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</si>
  <si>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</si>
  <si>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</si>
  <si>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</si>
  <si>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</si>
  <si>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</si>
  <si>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</si>
  <si>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</si>
  <si>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</si>
  <si>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</si>
  <si>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</si>
  <si>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</si>
  <si>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</si>
  <si>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</si>
  <si>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</si>
  <si>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</si>
  <si>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</si>
  <si>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</si>
  <si>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</si>
  <si>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</si>
  <si>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</si>
  <si>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</si>
  <si>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</si>
  <si>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</si>
  <si>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</si>
  <si>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</si>
  <si>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</si>
  <si>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</si>
  <si>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Niles ESD 71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</si>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</sst>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7">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20" zoomScaleNormal="120" workbookViewId="0">
      <selection activeCell="V14" sqref="V14"/>
    </sheetView>
  </sheetViews>
  <sheetFormatPr defaultRowHeight="10.15" customHeight="1" x14ac:dyDescent="0.2"/>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x14ac:dyDescent="0.2">
      <c r="A1" s="390"/>
      <c r="F1" s="1711" t="s">
        <v>263</v>
      </c>
      <c r="G1" s="1711"/>
      <c r="H1" s="1711"/>
      <c r="I1" s="1711"/>
      <c r="J1" s="1711"/>
      <c r="K1" s="1711"/>
      <c r="L1" s="1711"/>
      <c r="M1" s="1711"/>
    </row>
    <row r="2" spans="1:27" ht="12" x14ac:dyDescent="0.2">
      <c r="B2" s="392"/>
      <c r="F2" s="1712" t="s">
        <v>97</v>
      </c>
      <c r="G2" s="1712"/>
      <c r="H2" s="1712"/>
      <c r="I2" s="1712"/>
      <c r="J2" s="1712"/>
      <c r="K2" s="1712"/>
      <c r="L2" s="1712"/>
      <c r="M2" s="1712"/>
      <c r="O2" s="393"/>
      <c r="P2" s="393"/>
      <c r="Q2" s="393"/>
      <c r="R2" s="393"/>
    </row>
    <row r="3" spans="1:27" ht="12.2" customHeight="1" x14ac:dyDescent="0.2">
      <c r="A3" s="394" t="s">
        <v>543</v>
      </c>
      <c r="F3" s="1712"/>
      <c r="G3" s="1712"/>
      <c r="H3" s="1712"/>
      <c r="I3" s="1712"/>
      <c r="J3" s="1712"/>
      <c r="K3" s="1712"/>
      <c r="L3" s="1712"/>
      <c r="M3" s="1712"/>
      <c r="N3" s="1715" t="str">
        <f>'DeficitBudgetSum Calc 19'!C7 &amp; " "</f>
        <v xml:space="preserve">Balanced budget, no deficit reduction plan is required. </v>
      </c>
      <c r="O3" s="1716"/>
      <c r="P3" s="1716"/>
      <c r="Q3" s="1716"/>
      <c r="R3" s="1717"/>
      <c r="S3" s="395"/>
    </row>
    <row r="4" spans="1:27" ht="12.2" customHeight="1" x14ac:dyDescent="0.2">
      <c r="B4" s="396"/>
      <c r="C4" s="397"/>
      <c r="F4" s="1713" t="s">
        <v>601</v>
      </c>
      <c r="G4" s="1713"/>
      <c r="H4" s="1713"/>
      <c r="I4" s="1713"/>
      <c r="J4" s="1713"/>
      <c r="K4" s="1713"/>
      <c r="L4" s="1713"/>
      <c r="M4" s="1713"/>
      <c r="N4" s="1718"/>
      <c r="O4" s="1719"/>
      <c r="P4" s="1719"/>
      <c r="Q4" s="1719"/>
      <c r="R4" s="1720"/>
    </row>
    <row r="5" spans="1:27" ht="12.75" customHeight="1" x14ac:dyDescent="0.2">
      <c r="B5" s="398" t="s">
        <v>903</v>
      </c>
      <c r="C5" s="399" t="s">
        <v>92</v>
      </c>
      <c r="F5" s="1726" t="s">
        <v>752</v>
      </c>
      <c r="G5" s="1727"/>
      <c r="H5" s="1727"/>
      <c r="I5" s="1727"/>
      <c r="J5" s="1727"/>
      <c r="K5" s="1727"/>
      <c r="L5" s="1727"/>
      <c r="M5" s="1727"/>
      <c r="N5" s="1718"/>
      <c r="O5" s="1719"/>
      <c r="P5" s="1719"/>
      <c r="Q5" s="1719"/>
      <c r="R5" s="1720"/>
    </row>
    <row r="6" spans="1:27" ht="12.75" customHeight="1" x14ac:dyDescent="0.2">
      <c r="B6" s="398"/>
      <c r="C6" s="399" t="s">
        <v>289</v>
      </c>
      <c r="M6" s="400"/>
      <c r="N6" s="1718"/>
      <c r="O6" s="1719"/>
      <c r="P6" s="1719"/>
      <c r="Q6" s="1719"/>
      <c r="R6" s="1720"/>
    </row>
    <row r="7" spans="1:27" ht="3.75" customHeight="1" x14ac:dyDescent="0.2">
      <c r="B7" s="401"/>
      <c r="C7" s="399"/>
      <c r="M7" s="400"/>
      <c r="N7" s="1718"/>
      <c r="O7" s="1719"/>
      <c r="P7" s="1719"/>
      <c r="Q7" s="1719"/>
      <c r="R7" s="1720"/>
    </row>
    <row r="8" spans="1:27" ht="8.25" customHeight="1" x14ac:dyDescent="0.2">
      <c r="B8" s="401"/>
      <c r="C8" s="402"/>
      <c r="D8" s="402"/>
      <c r="E8" s="402"/>
      <c r="F8" s="402"/>
      <c r="G8" s="402"/>
      <c r="H8" s="402"/>
      <c r="I8" s="402"/>
      <c r="J8" s="403"/>
      <c r="K8" s="403"/>
      <c r="L8" s="403"/>
      <c r="M8" s="400"/>
      <c r="N8" s="1718"/>
      <c r="O8" s="1719"/>
      <c r="P8" s="1719"/>
      <c r="Q8" s="1719"/>
      <c r="R8" s="1720"/>
    </row>
    <row r="9" spans="1:27" ht="5.25" customHeight="1" x14ac:dyDescent="0.2">
      <c r="B9" s="396"/>
      <c r="C9" s="402"/>
      <c r="D9" s="402"/>
      <c r="E9" s="402"/>
      <c r="F9" s="402"/>
      <c r="G9" s="402"/>
      <c r="H9" s="402"/>
      <c r="I9" s="402"/>
      <c r="L9" s="400"/>
      <c r="M9" s="400"/>
      <c r="N9" s="1718"/>
      <c r="O9" s="1719"/>
      <c r="P9" s="1719"/>
      <c r="Q9" s="1719"/>
      <c r="R9" s="1720"/>
      <c r="S9" s="404"/>
      <c r="T9" s="404"/>
      <c r="U9" s="404"/>
      <c r="V9" s="404"/>
      <c r="W9" s="404"/>
      <c r="X9" s="404"/>
      <c r="Y9" s="404"/>
      <c r="Z9" s="404"/>
      <c r="AA9" s="404"/>
    </row>
    <row r="10" spans="1:27" ht="13.5" customHeight="1" x14ac:dyDescent="0.2">
      <c r="B10" s="401"/>
      <c r="C10" s="405" t="s">
        <v>248</v>
      </c>
      <c r="F10" s="406"/>
      <c r="G10" s="1728"/>
      <c r="H10" s="1714"/>
      <c r="I10" s="1714"/>
      <c r="J10" s="407"/>
      <c r="K10" s="407"/>
      <c r="L10" s="407"/>
      <c r="M10" s="400"/>
      <c r="N10" s="1718"/>
      <c r="O10" s="1719"/>
      <c r="P10" s="1719"/>
      <c r="Q10" s="1719"/>
      <c r="R10" s="1720"/>
    </row>
    <row r="11" spans="1:27" ht="9.75" customHeight="1" x14ac:dyDescent="0.2">
      <c r="F11" s="408"/>
      <c r="G11" s="1735" t="s">
        <v>602</v>
      </c>
      <c r="H11" s="1735"/>
      <c r="I11" s="1735"/>
      <c r="J11" s="409"/>
      <c r="K11" s="409"/>
      <c r="L11" s="400"/>
      <c r="M11" s="400"/>
      <c r="N11" s="1718"/>
      <c r="O11" s="1719"/>
      <c r="P11" s="1719"/>
      <c r="Q11" s="1719"/>
      <c r="R11" s="1720"/>
    </row>
    <row r="12" spans="1:27" ht="7.5" customHeight="1" x14ac:dyDescent="0.2">
      <c r="F12" s="408"/>
      <c r="G12" s="410"/>
      <c r="H12" s="410"/>
      <c r="I12" s="410"/>
      <c r="J12" s="409"/>
      <c r="K12" s="409"/>
      <c r="L12" s="400"/>
      <c r="M12" s="400"/>
      <c r="N12" s="1718"/>
      <c r="O12" s="1719"/>
      <c r="P12" s="1719"/>
      <c r="Q12" s="1719"/>
      <c r="R12" s="1720"/>
    </row>
    <row r="13" spans="1:27" ht="13.5" customHeight="1" x14ac:dyDescent="0.2">
      <c r="C13" s="405" t="s">
        <v>290</v>
      </c>
      <c r="D13" s="411"/>
      <c r="E13" s="412"/>
      <c r="F13" s="412"/>
      <c r="G13" s="1724" t="s">
        <v>902</v>
      </c>
      <c r="H13" s="1724"/>
      <c r="I13" s="1724"/>
      <c r="J13" s="1724"/>
      <c r="K13" s="1724"/>
      <c r="L13" s="1724"/>
      <c r="M13" s="400"/>
      <c r="N13" s="1721"/>
      <c r="O13" s="1722"/>
      <c r="P13" s="1722"/>
      <c r="Q13" s="1722"/>
      <c r="R13" s="1723"/>
    </row>
    <row r="14" spans="1:27" ht="13.5" customHeight="1" x14ac:dyDescent="0.2">
      <c r="C14" s="413" t="s">
        <v>291</v>
      </c>
      <c r="D14" s="414"/>
      <c r="E14" s="415"/>
      <c r="F14" s="415"/>
      <c r="G14" s="1725">
        <v>50160710022001</v>
      </c>
      <c r="H14" s="1725"/>
      <c r="I14" s="1725"/>
      <c r="J14" s="1725"/>
      <c r="K14" s="1725"/>
      <c r="L14" s="1725"/>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44" t="s">
        <v>788</v>
      </c>
      <c r="B16" s="1744"/>
      <c r="C16" s="1744"/>
      <c r="D16" s="1744"/>
      <c r="E16" s="1744"/>
      <c r="F16" s="1744"/>
      <c r="G16" s="1744"/>
      <c r="H16" s="1744"/>
      <c r="I16" s="1744"/>
      <c r="J16" s="1744"/>
      <c r="K16" s="1744"/>
      <c r="L16" s="1744"/>
      <c r="M16" s="1744"/>
      <c r="N16" s="1744"/>
      <c r="O16" s="1744"/>
      <c r="P16" s="1744"/>
      <c r="Q16" s="1744"/>
      <c r="R16" s="1744"/>
    </row>
    <row r="17" spans="1:18" ht="12.75" customHeight="1" x14ac:dyDescent="0.2">
      <c r="A17" s="1744"/>
      <c r="B17" s="1744"/>
      <c r="C17" s="1744"/>
      <c r="D17" s="1744"/>
      <c r="E17" s="1744"/>
      <c r="F17" s="1744"/>
      <c r="G17" s="1744"/>
      <c r="H17" s="1744"/>
      <c r="I17" s="1744"/>
      <c r="J17" s="1744"/>
      <c r="K17" s="1744"/>
      <c r="L17" s="1744"/>
      <c r="M17" s="1744"/>
      <c r="N17" s="1744"/>
      <c r="O17" s="1744"/>
      <c r="P17" s="1744"/>
      <c r="Q17" s="1744"/>
      <c r="R17" s="1744"/>
    </row>
    <row r="18" spans="1:18" ht="2.25" hidden="1" customHeight="1" x14ac:dyDescent="0.2">
      <c r="A18" s="1744"/>
      <c r="B18" s="1744"/>
      <c r="C18" s="1744"/>
      <c r="D18" s="1744"/>
      <c r="E18" s="1744"/>
      <c r="F18" s="1744"/>
      <c r="G18" s="1744"/>
      <c r="H18" s="1744"/>
      <c r="I18" s="1744"/>
      <c r="J18" s="1744"/>
      <c r="K18" s="1744"/>
      <c r="L18" s="1744"/>
      <c r="M18" s="1744"/>
      <c r="N18" s="1744"/>
      <c r="O18" s="1744"/>
      <c r="P18" s="1744"/>
      <c r="Q18" s="1744"/>
      <c r="R18" s="1744"/>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thickBot="1" x14ac:dyDescent="0.25">
      <c r="A21" s="414"/>
      <c r="B21" s="414"/>
      <c r="C21" s="414"/>
      <c r="D21" s="414"/>
      <c r="E21" s="417"/>
      <c r="F21" s="417"/>
      <c r="G21" s="417"/>
      <c r="H21" s="403"/>
      <c r="I21" s="403"/>
      <c r="J21" s="403"/>
    </row>
    <row r="22" spans="1:18" ht="16.5" hidden="1" customHeight="1" thickBot="1" x14ac:dyDescent="0.25">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
      <c r="A23" s="426"/>
      <c r="B23" s="426"/>
      <c r="C23" s="426"/>
      <c r="D23" s="426"/>
      <c r="E23" s="426"/>
      <c r="F23" s="426"/>
      <c r="G23" s="426"/>
      <c r="H23" s="427"/>
      <c r="I23" s="427"/>
      <c r="J23" s="426"/>
      <c r="K23" s="426"/>
      <c r="L23" s="426"/>
      <c r="M23" s="426"/>
      <c r="N23" s="426"/>
      <c r="O23" s="426"/>
      <c r="P23" s="426"/>
      <c r="Q23" s="426"/>
    </row>
    <row r="24" spans="1:18" ht="12.75" x14ac:dyDescent="0.2">
      <c r="D24" s="1738" t="str">
        <f>G13</f>
        <v>Niles ESD 71</v>
      </c>
      <c r="E24" s="1738"/>
      <c r="F24" s="1738"/>
      <c r="G24" s="1738"/>
      <c r="H24" s="1738"/>
      <c r="I24" s="1739"/>
      <c r="J24" s="1739"/>
      <c r="K24" s="428" t="s">
        <v>360</v>
      </c>
      <c r="L24" s="429"/>
      <c r="M24" s="1714"/>
      <c r="N24" s="1714"/>
      <c r="O24" s="1714"/>
      <c r="P24" s="1714"/>
      <c r="Q24" s="391" t="s">
        <v>453</v>
      </c>
    </row>
    <row r="25" spans="1:18" ht="15" x14ac:dyDescent="0.25">
      <c r="G25" s="430"/>
      <c r="H25" s="1737">
        <v>43282</v>
      </c>
      <c r="I25" s="1737"/>
      <c r="J25" s="1737"/>
      <c r="K25" s="430"/>
      <c r="L25" s="403"/>
      <c r="M25" s="1742">
        <v>43646</v>
      </c>
      <c r="N25" s="1743"/>
      <c r="O25" s="1743"/>
      <c r="P25" s="1743"/>
      <c r="Q25" s="391" t="s">
        <v>454</v>
      </c>
    </row>
    <row r="26" spans="1:18" ht="6.75" customHeight="1" x14ac:dyDescent="0.25">
      <c r="G26" s="430"/>
      <c r="H26" s="431"/>
      <c r="I26" s="431"/>
      <c r="J26" s="431"/>
      <c r="K26" s="430"/>
      <c r="L26" s="403"/>
      <c r="M26" s="432"/>
      <c r="N26" s="432"/>
      <c r="O26" s="432"/>
      <c r="P26" s="433"/>
    </row>
    <row r="27" spans="1:18" ht="12.75" x14ac:dyDescent="0.2">
      <c r="G27" s="1746" t="str">
        <f>D24</f>
        <v>Niles ESD 71</v>
      </c>
      <c r="H27" s="1746"/>
      <c r="I27" s="1746"/>
      <c r="J27" s="1746"/>
      <c r="K27" s="1746"/>
      <c r="L27" s="1746"/>
      <c r="M27" s="1746"/>
      <c r="N27" s="1746"/>
      <c r="O27" s="1746"/>
      <c r="P27" s="1746"/>
      <c r="Q27" s="391" t="s">
        <v>251</v>
      </c>
    </row>
    <row r="28" spans="1:18" ht="12.75" x14ac:dyDescent="0.2">
      <c r="A28" s="459" t="s">
        <v>787</v>
      </c>
      <c r="D28" s="1740">
        <f>M24</f>
        <v>0</v>
      </c>
      <c r="E28" s="1741"/>
      <c r="F28" s="1741"/>
      <c r="G28" s="391" t="s">
        <v>453</v>
      </c>
    </row>
    <row r="29" spans="1:18" ht="6" customHeight="1" x14ac:dyDescent="0.2"/>
    <row r="30" spans="1:18" ht="12" x14ac:dyDescent="0.2"/>
    <row r="31" spans="1:18" ht="12.75" x14ac:dyDescent="0.2">
      <c r="I31" s="403"/>
      <c r="J31" s="429"/>
      <c r="K31" s="434"/>
      <c r="L31" s="435" t="s">
        <v>298</v>
      </c>
      <c r="M31" s="1736"/>
      <c r="N31" s="1736"/>
      <c r="O31" s="391" t="s">
        <v>459</v>
      </c>
      <c r="P31" s="436"/>
      <c r="Q31" s="391" t="s">
        <v>453</v>
      </c>
    </row>
    <row r="32" spans="1:18" ht="68.25" customHeight="1" x14ac:dyDescent="0.2"/>
    <row r="33" spans="3:16" ht="12.75" customHeight="1" x14ac:dyDescent="0.25">
      <c r="D33" s="1737">
        <f>H25</f>
        <v>43282</v>
      </c>
      <c r="E33" s="1737"/>
      <c r="F33" s="1737"/>
      <c r="G33" s="437"/>
      <c r="H33" s="403"/>
      <c r="I33" s="1737">
        <f>M25</f>
        <v>43646</v>
      </c>
      <c r="J33" s="1737"/>
      <c r="K33" s="1737"/>
      <c r="L33" s="438" t="s">
        <v>454</v>
      </c>
      <c r="M33" s="439"/>
    </row>
    <row r="34" spans="3:16" ht="7.5" customHeight="1" x14ac:dyDescent="0.2"/>
    <row r="35" spans="3:16" ht="58.5" customHeight="1" x14ac:dyDescent="0.2"/>
    <row r="36" spans="3:16" ht="14.1" customHeight="1" x14ac:dyDescent="0.2">
      <c r="O36" s="1745"/>
      <c r="P36" s="1745"/>
    </row>
    <row r="37" spans="3:16" ht="15.6" customHeight="1" x14ac:dyDescent="0.2">
      <c r="C37" s="403"/>
      <c r="D37" s="1736"/>
      <c r="E37" s="1736"/>
      <c r="F37" s="440"/>
      <c r="G37" s="436"/>
      <c r="H37" s="403"/>
      <c r="I37" s="403"/>
      <c r="J37" s="429"/>
      <c r="K37" s="434"/>
      <c r="L37" s="440"/>
      <c r="M37" s="441"/>
      <c r="N37" s="434"/>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29" t="s">
        <v>785</v>
      </c>
      <c r="E41" s="1730"/>
      <c r="F41" s="1730"/>
      <c r="G41" s="1730"/>
      <c r="H41" s="1730"/>
      <c r="I41" s="1731"/>
      <c r="J41" s="1729" t="s">
        <v>786</v>
      </c>
      <c r="K41" s="1730"/>
      <c r="L41" s="1730"/>
      <c r="M41" s="1730"/>
      <c r="N41" s="1730"/>
      <c r="O41" s="1731"/>
    </row>
    <row r="42" spans="3:16" ht="18" customHeight="1" x14ac:dyDescent="0.2">
      <c r="D42" s="1732"/>
      <c r="E42" s="1733"/>
      <c r="F42" s="1733"/>
      <c r="G42" s="1733"/>
      <c r="H42" s="1733"/>
      <c r="I42" s="1734"/>
      <c r="J42" s="1732"/>
      <c r="K42" s="1733"/>
      <c r="L42" s="1733"/>
      <c r="M42" s="1733"/>
      <c r="N42" s="1733"/>
      <c r="O42" s="1734"/>
    </row>
    <row r="43" spans="3:16" ht="18" customHeight="1" x14ac:dyDescent="0.2">
      <c r="D43" s="1732"/>
      <c r="E43" s="1733"/>
      <c r="F43" s="1733"/>
      <c r="G43" s="1733"/>
      <c r="H43" s="1733"/>
      <c r="I43" s="1734"/>
      <c r="J43" s="1732"/>
      <c r="K43" s="1733"/>
      <c r="L43" s="1733"/>
      <c r="M43" s="1733"/>
      <c r="N43" s="1733"/>
      <c r="O43" s="1734"/>
    </row>
    <row r="44" spans="3:16" ht="18" customHeight="1" x14ac:dyDescent="0.2">
      <c r="D44" s="1732"/>
      <c r="E44" s="1733"/>
      <c r="F44" s="1733"/>
      <c r="G44" s="1733"/>
      <c r="H44" s="1733"/>
      <c r="I44" s="1734"/>
      <c r="J44" s="1732"/>
      <c r="K44" s="1733"/>
      <c r="L44" s="1733"/>
      <c r="M44" s="1733"/>
      <c r="N44" s="1733"/>
      <c r="O44" s="1734"/>
    </row>
    <row r="45" spans="3:16" ht="18" customHeight="1" x14ac:dyDescent="0.2">
      <c r="D45" s="1732"/>
      <c r="E45" s="1733"/>
      <c r="F45" s="1733"/>
      <c r="G45" s="1733"/>
      <c r="H45" s="1733"/>
      <c r="I45" s="1734"/>
      <c r="J45" s="1732"/>
      <c r="K45" s="1733"/>
      <c r="L45" s="1733"/>
      <c r="M45" s="1733"/>
      <c r="N45" s="1733"/>
      <c r="O45" s="1734"/>
    </row>
    <row r="46" spans="3:16" ht="18" customHeight="1" x14ac:dyDescent="0.2">
      <c r="D46" s="1732"/>
      <c r="E46" s="1733"/>
      <c r="F46" s="1733"/>
      <c r="G46" s="1733"/>
      <c r="H46" s="1733"/>
      <c r="I46" s="1734"/>
      <c r="J46" s="1732"/>
      <c r="K46" s="1733"/>
      <c r="L46" s="1733"/>
      <c r="M46" s="1733"/>
      <c r="N46" s="1733"/>
      <c r="O46" s="1734"/>
    </row>
    <row r="47" spans="3:16" ht="18" customHeight="1" x14ac:dyDescent="0.2">
      <c r="D47" s="1732"/>
      <c r="E47" s="1733"/>
      <c r="F47" s="1733"/>
      <c r="G47" s="1733"/>
      <c r="H47" s="1733"/>
      <c r="I47" s="1734"/>
      <c r="J47" s="1732"/>
      <c r="K47" s="1733"/>
      <c r="L47" s="1733"/>
      <c r="M47" s="1733"/>
      <c r="N47" s="1733"/>
      <c r="O47" s="1734"/>
    </row>
    <row r="48" spans="3:16" ht="18" customHeight="1" x14ac:dyDescent="0.2">
      <c r="D48" s="1732"/>
      <c r="E48" s="1733"/>
      <c r="F48" s="1733"/>
      <c r="G48" s="1733"/>
      <c r="H48" s="1733"/>
      <c r="I48" s="1734"/>
      <c r="J48" s="1732"/>
      <c r="K48" s="1733"/>
      <c r="L48" s="1733"/>
      <c r="M48" s="1733"/>
      <c r="N48" s="1733"/>
      <c r="O48" s="1734"/>
    </row>
    <row r="49" spans="1:20" ht="18" customHeight="1" x14ac:dyDescent="0.2">
      <c r="D49" s="1732"/>
      <c r="E49" s="1733"/>
      <c r="F49" s="1733"/>
      <c r="G49" s="1733"/>
      <c r="H49" s="1733"/>
      <c r="I49" s="1734"/>
      <c r="J49" s="1732"/>
      <c r="K49" s="1733"/>
      <c r="L49" s="1733"/>
      <c r="M49" s="1733"/>
      <c r="N49" s="1733"/>
      <c r="O49" s="1734"/>
    </row>
    <row r="50" spans="1:20" ht="18" customHeight="1" x14ac:dyDescent="0.2">
      <c r="D50" s="1732"/>
      <c r="E50" s="1733"/>
      <c r="F50" s="1733"/>
      <c r="G50" s="1733"/>
      <c r="H50" s="1733"/>
      <c r="I50" s="1734"/>
      <c r="J50" s="1732"/>
      <c r="K50" s="1733"/>
      <c r="L50" s="1733"/>
      <c r="M50" s="1733"/>
      <c r="N50" s="1733"/>
      <c r="O50" s="1734"/>
    </row>
    <row r="51" spans="1:20" ht="18" customHeight="1" x14ac:dyDescent="0.2">
      <c r="D51" s="1749"/>
      <c r="E51" s="1750"/>
      <c r="F51" s="1750"/>
      <c r="G51" s="1750"/>
      <c r="H51" s="1750"/>
      <c r="I51" s="1751"/>
      <c r="J51" s="1749"/>
      <c r="K51" s="1750"/>
      <c r="L51" s="1750"/>
      <c r="M51" s="1750"/>
      <c r="N51" s="1750"/>
      <c r="O51" s="1751"/>
    </row>
    <row r="52" spans="1:20" ht="6" customHeight="1" x14ac:dyDescent="0.2">
      <c r="D52" s="403"/>
      <c r="E52" s="403"/>
      <c r="F52" s="403"/>
      <c r="G52" s="403"/>
      <c r="H52" s="403"/>
      <c r="I52" s="403"/>
      <c r="J52" s="403"/>
      <c r="K52" s="403"/>
      <c r="L52" s="403"/>
      <c r="M52" s="403"/>
      <c r="N52" s="403"/>
      <c r="O52" s="403"/>
    </row>
    <row r="53" spans="1:20" ht="12.75" x14ac:dyDescent="0.2">
      <c r="B53" s="446"/>
      <c r="C53" s="447" t="s">
        <v>600</v>
      </c>
      <c r="D53" s="1747" t="s">
        <v>364</v>
      </c>
      <c r="E53" s="1748"/>
      <c r="F53" s="1748"/>
      <c r="G53" s="1748"/>
      <c r="H53" s="1748"/>
      <c r="I53" s="1748"/>
      <c r="J53" s="1748"/>
      <c r="K53" s="1748"/>
      <c r="L53" s="1748"/>
      <c r="M53" s="1748"/>
      <c r="N53" s="1748"/>
      <c r="O53" s="1748"/>
    </row>
    <row r="54" spans="1:20" ht="12.75" x14ac:dyDescent="0.2">
      <c r="B54" s="446"/>
      <c r="C54" s="447" t="s">
        <v>734</v>
      </c>
      <c r="D54" s="460" t="s">
        <v>735</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169</v>
      </c>
      <c r="D56" s="450" t="s">
        <v>168</v>
      </c>
      <c r="E56" s="451"/>
      <c r="F56" s="451"/>
      <c r="G56" s="450"/>
      <c r="H56" s="450"/>
      <c r="I56" s="450"/>
      <c r="J56" s="450"/>
      <c r="K56" s="450"/>
      <c r="L56" s="450"/>
      <c r="M56" s="450"/>
      <c r="N56" s="450"/>
      <c r="O56" s="450"/>
    </row>
    <row r="57" spans="1:20" ht="12" x14ac:dyDescent="0.2">
      <c r="A57" s="452"/>
      <c r="C57" s="451"/>
      <c r="D57" s="450" t="s">
        <v>171</v>
      </c>
      <c r="E57" s="451"/>
      <c r="F57" s="450"/>
      <c r="G57" s="450"/>
      <c r="H57" s="450"/>
      <c r="I57" s="450"/>
      <c r="J57" s="450"/>
      <c r="K57" s="450"/>
      <c r="L57" s="450"/>
      <c r="M57" s="450"/>
      <c r="N57" s="450"/>
      <c r="O57" s="450"/>
    </row>
    <row r="58" spans="1:20" ht="12" x14ac:dyDescent="0.2">
      <c r="C58" s="453" t="s">
        <v>170</v>
      </c>
      <c r="D58" s="451" t="s">
        <v>692</v>
      </c>
      <c r="E58" s="451"/>
      <c r="F58" s="451"/>
      <c r="G58" s="451"/>
      <c r="H58" s="451"/>
      <c r="I58" s="451"/>
      <c r="J58" s="451"/>
      <c r="K58" s="451"/>
      <c r="L58" s="451"/>
      <c r="M58" s="451"/>
      <c r="N58" s="451"/>
      <c r="O58" s="451"/>
    </row>
    <row r="59" spans="1:20" ht="12" x14ac:dyDescent="0.2">
      <c r="C59" s="451"/>
      <c r="D59" s="451" t="s">
        <v>751</v>
      </c>
      <c r="E59" s="451"/>
      <c r="F59" s="451"/>
      <c r="G59" s="451"/>
      <c r="H59" s="451"/>
      <c r="I59" s="451"/>
      <c r="L59" s="1709" t="s">
        <v>749</v>
      </c>
      <c r="M59" s="1709"/>
      <c r="N59" s="1709"/>
      <c r="O59" s="1709"/>
      <c r="P59" s="1709"/>
    </row>
    <row r="60" spans="1:20" ht="12" x14ac:dyDescent="0.2">
      <c r="A60" s="403"/>
      <c r="B60" s="454"/>
      <c r="C60" s="455"/>
      <c r="D60" s="451" t="s">
        <v>748</v>
      </c>
      <c r="E60" s="451"/>
      <c r="F60" s="455"/>
      <c r="G60" s="455"/>
      <c r="H60" s="455"/>
      <c r="I60" s="455"/>
      <c r="J60" s="455"/>
      <c r="K60" s="455"/>
      <c r="L60" s="455"/>
      <c r="M60" s="455"/>
      <c r="N60" s="455"/>
      <c r="O60" s="455"/>
      <c r="P60" s="403"/>
      <c r="Q60" s="403"/>
    </row>
    <row r="61" spans="1:20" ht="4.5" customHeight="1" thickBot="1" x14ac:dyDescent="0.25">
      <c r="A61" s="456"/>
      <c r="B61" s="456"/>
      <c r="C61" s="456"/>
      <c r="D61" s="456"/>
      <c r="E61" s="456"/>
      <c r="F61" s="456"/>
      <c r="G61" s="456"/>
      <c r="H61" s="456"/>
      <c r="I61" s="456"/>
      <c r="J61" s="456"/>
      <c r="K61" s="456"/>
      <c r="L61" s="456"/>
      <c r="M61" s="456"/>
      <c r="N61" s="456"/>
      <c r="O61" s="456"/>
      <c r="P61" s="456"/>
      <c r="Q61" s="456"/>
    </row>
    <row r="62" spans="1:20" ht="4.5" customHeight="1" thickTop="1" x14ac:dyDescent="0.2"/>
    <row r="63" spans="1:20" ht="12" x14ac:dyDescent="0.2">
      <c r="C63" s="451" t="s">
        <v>758</v>
      </c>
      <c r="E63" s="451" t="s">
        <v>757</v>
      </c>
    </row>
    <row r="64" spans="1:20" ht="12" x14ac:dyDescent="0.2">
      <c r="C64" s="457" t="str">
        <f>G13</f>
        <v>Niles ESD 71</v>
      </c>
    </row>
    <row r="65" spans="3:3" ht="12" x14ac:dyDescent="0.2">
      <c r="C65" s="458">
        <f>G14</f>
        <v>50160710022001</v>
      </c>
    </row>
  </sheetData>
  <sheetProtection algorithmName="SHA-512" hashValue="zfT8r3Cko54fGT7hdM+2dwDzHd1znLbHixhwNIzIcWaXdK4XUENUnVtwD64Uw9Z9pFPD3+hyS4Cg4mCkOJ0yPg==" saltValue="FQuDaFLd29bVJSHRJxpD7Q=="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election activeCell="H12" sqref="H12:J12"/>
    </sheetView>
  </sheetViews>
  <sheetFormatPr defaultRowHeight="12.75" x14ac:dyDescent="0.2"/>
  <cols>
    <col min="1" max="1" width="1.42578125" style="1565" customWidth="1"/>
    <col min="2" max="2" width="2.85546875" style="1565" customWidth="1"/>
    <col min="3" max="3" width="31.28515625" style="1565" customWidth="1"/>
    <col min="4" max="4" width="5.5703125" style="1565" customWidth="1"/>
    <col min="5" max="5" width="13.7109375" style="1565" customWidth="1"/>
    <col min="6" max="6" width="14.7109375" style="1565" customWidth="1"/>
    <col min="7" max="8" width="13.7109375" style="1565" customWidth="1"/>
    <col min="9" max="9" width="15.28515625" style="1565" customWidth="1"/>
    <col min="10" max="10" width="14.7109375" style="1565" customWidth="1"/>
    <col min="11" max="11" width="0.85546875" style="1565" customWidth="1"/>
    <col min="12" max="12" width="2" style="1565" customWidth="1"/>
    <col min="13" max="16384" width="9.140625" style="1565"/>
  </cols>
  <sheetData>
    <row r="2" spans="1:11" ht="15.75" x14ac:dyDescent="0.2">
      <c r="A2" s="1836" t="s">
        <v>485</v>
      </c>
      <c r="B2" s="1837"/>
      <c r="C2" s="1837"/>
      <c r="D2" s="1837"/>
      <c r="E2" s="1837"/>
      <c r="F2" s="1837"/>
      <c r="G2" s="1837"/>
      <c r="H2" s="1837"/>
      <c r="I2" s="1837"/>
      <c r="J2" s="1837"/>
      <c r="K2" s="1566"/>
    </row>
    <row r="3" spans="1:11" x14ac:dyDescent="0.2">
      <c r="A3" s="1851" t="s">
        <v>486</v>
      </c>
      <c r="B3" s="1852"/>
      <c r="C3" s="1852"/>
      <c r="D3" s="1852"/>
      <c r="E3" s="1852"/>
      <c r="F3" s="1852"/>
      <c r="G3" s="1852"/>
      <c r="H3" s="1852"/>
      <c r="I3" s="1852"/>
      <c r="J3" s="1852"/>
    </row>
    <row r="4" spans="1:11" ht="11.1" customHeight="1" x14ac:dyDescent="0.2">
      <c r="A4" s="1567" t="s">
        <v>841</v>
      </c>
      <c r="B4" s="1568"/>
      <c r="C4" s="1569"/>
      <c r="D4" s="1569"/>
      <c r="E4" s="1569"/>
      <c r="F4" s="1570"/>
      <c r="G4" s="1571"/>
      <c r="H4" s="1569"/>
    </row>
    <row r="5" spans="1:11" ht="10.5" customHeight="1" x14ac:dyDescent="0.2">
      <c r="A5" s="1572" t="s">
        <v>842</v>
      </c>
      <c r="B5" s="1568"/>
      <c r="C5" s="1569"/>
      <c r="D5" s="1569"/>
      <c r="E5" s="1569"/>
      <c r="F5" s="1570"/>
      <c r="G5" s="1571"/>
      <c r="H5" s="1569"/>
    </row>
    <row r="6" spans="1:11" ht="8.25" customHeight="1" x14ac:dyDescent="0.2">
      <c r="A6" s="1567"/>
      <c r="B6" s="1568"/>
      <c r="C6" s="1569"/>
      <c r="D6" s="1569"/>
      <c r="E6" s="1569"/>
      <c r="F6" s="1570"/>
      <c r="G6" s="1571"/>
      <c r="H6" s="1569"/>
    </row>
    <row r="7" spans="1:11" ht="10.5" customHeight="1" x14ac:dyDescent="0.2">
      <c r="A7" s="1573" t="s">
        <v>759</v>
      </c>
      <c r="B7" s="1568"/>
      <c r="C7" s="1569"/>
      <c r="D7" s="1569"/>
      <c r="E7" s="1569"/>
      <c r="F7" s="1574"/>
      <c r="G7" s="1571"/>
      <c r="H7" s="1569"/>
    </row>
    <row r="8" spans="1:11" ht="11.45" customHeight="1" x14ac:dyDescent="0.2">
      <c r="A8" s="1573" t="s">
        <v>576</v>
      </c>
      <c r="B8" s="1575"/>
      <c r="C8" s="1576"/>
      <c r="D8" s="1569"/>
      <c r="E8" s="1569"/>
      <c r="F8" s="1569"/>
      <c r="G8" s="1571"/>
      <c r="H8" s="1569"/>
    </row>
    <row r="9" spans="1:11" ht="10.5" customHeight="1" x14ac:dyDescent="0.2">
      <c r="A9" s="1573"/>
      <c r="B9" s="1575"/>
      <c r="C9" s="1576"/>
      <c r="D9" s="1569"/>
      <c r="E9" s="1569"/>
      <c r="F9" s="1569"/>
      <c r="G9" s="1571"/>
      <c r="H9" s="1569"/>
    </row>
    <row r="10" spans="1:11" ht="11.45" customHeight="1" x14ac:dyDescent="0.2">
      <c r="A10" s="1573" t="s">
        <v>83</v>
      </c>
      <c r="B10" s="1575"/>
      <c r="C10" s="1576"/>
      <c r="D10" s="1569"/>
      <c r="E10" s="1569"/>
      <c r="F10" s="1569"/>
      <c r="G10" s="1571"/>
      <c r="H10" s="1853" t="s">
        <v>27</v>
      </c>
      <c r="I10" s="1853"/>
      <c r="J10" s="1853"/>
    </row>
    <row r="11" spans="1:11" ht="11.45" customHeight="1" x14ac:dyDescent="0.2">
      <c r="A11" s="1577" t="s">
        <v>487</v>
      </c>
      <c r="B11" s="1576"/>
      <c r="C11" s="1576"/>
      <c r="D11" s="1569"/>
      <c r="E11" s="1569"/>
      <c r="F11" s="1569"/>
      <c r="G11" s="1569"/>
      <c r="H11" s="1853" t="s">
        <v>57</v>
      </c>
      <c r="I11" s="1853"/>
      <c r="J11" s="1853"/>
    </row>
    <row r="12" spans="1:11" x14ac:dyDescent="0.2">
      <c r="A12" s="1569"/>
      <c r="B12" s="1576"/>
      <c r="C12" s="1576"/>
      <c r="D12" s="1569"/>
      <c r="E12" s="1569"/>
      <c r="F12" s="1569"/>
      <c r="G12" s="1569"/>
      <c r="H12" s="1849" t="s">
        <v>58</v>
      </c>
      <c r="I12" s="1850"/>
      <c r="J12" s="1850"/>
    </row>
    <row r="13" spans="1:11" ht="8.25" customHeight="1" x14ac:dyDescent="0.2">
      <c r="F13" s="1578"/>
    </row>
    <row r="14" spans="1:11" ht="12.75" customHeight="1" x14ac:dyDescent="0.2">
      <c r="A14" s="1838" t="s">
        <v>501</v>
      </c>
      <c r="B14" s="1839"/>
      <c r="C14" s="1839"/>
      <c r="D14" s="1839"/>
      <c r="E14" s="1840"/>
      <c r="F14" s="1579"/>
      <c r="G14" s="1580" t="s">
        <v>264</v>
      </c>
      <c r="H14" s="1845" t="str">
        <f>Cover!G13</f>
        <v>Niles ESD 71</v>
      </c>
      <c r="I14" s="1846"/>
      <c r="J14" s="1847"/>
    </row>
    <row r="15" spans="1:11" ht="15.6" customHeight="1" x14ac:dyDescent="0.2">
      <c r="A15" s="1841"/>
      <c r="B15" s="1842"/>
      <c r="C15" s="1842"/>
      <c r="D15" s="1843"/>
      <c r="E15" s="1844"/>
      <c r="F15" s="1581"/>
      <c r="G15" s="1582" t="s">
        <v>353</v>
      </c>
      <c r="H15" s="1848">
        <f>Cover!G14</f>
        <v>50160710022001</v>
      </c>
      <c r="I15" s="1846"/>
      <c r="J15" s="1847"/>
    </row>
    <row r="16" spans="1:11" ht="12.75" customHeight="1" x14ac:dyDescent="0.2">
      <c r="A16" s="1823" t="s">
        <v>265</v>
      </c>
      <c r="B16" s="1824"/>
      <c r="C16" s="1824"/>
      <c r="D16" s="1824"/>
      <c r="E16" s="1825"/>
      <c r="F16" s="1583"/>
      <c r="G16" s="1584"/>
      <c r="H16" s="1584"/>
      <c r="I16" s="1584"/>
      <c r="J16" s="1585"/>
    </row>
    <row r="17" spans="1:10" ht="18" customHeight="1" x14ac:dyDescent="0.2">
      <c r="A17" s="1586"/>
      <c r="B17" s="1587"/>
      <c r="C17" s="1587"/>
      <c r="D17" s="1588"/>
      <c r="E17" s="1830" t="s">
        <v>844</v>
      </c>
      <c r="F17" s="1831"/>
      <c r="G17" s="1832"/>
      <c r="H17" s="1830" t="s">
        <v>843</v>
      </c>
      <c r="I17" s="1831"/>
      <c r="J17" s="1832"/>
    </row>
    <row r="18" spans="1:10" s="1596" customFormat="1" ht="13.5" customHeight="1" x14ac:dyDescent="0.2">
      <c r="A18" s="1589"/>
      <c r="B18" s="1590"/>
      <c r="C18" s="1591"/>
      <c r="D18" s="1592"/>
      <c r="E18" s="1593" t="s">
        <v>266</v>
      </c>
      <c r="F18" s="1594" t="s">
        <v>267</v>
      </c>
      <c r="G18" s="1595"/>
      <c r="H18" s="1594" t="s">
        <v>266</v>
      </c>
      <c r="I18" s="1594" t="s">
        <v>267</v>
      </c>
      <c r="J18" s="1594"/>
    </row>
    <row r="19" spans="1:10" s="1596" customFormat="1" ht="24" x14ac:dyDescent="0.2">
      <c r="A19" s="1833" t="s">
        <v>789</v>
      </c>
      <c r="B19" s="1834"/>
      <c r="C19" s="1835"/>
      <c r="D19" s="1597" t="s">
        <v>524</v>
      </c>
      <c r="E19" s="1597" t="s">
        <v>546</v>
      </c>
      <c r="F19" s="1597" t="s">
        <v>547</v>
      </c>
      <c r="G19" s="1598" t="s">
        <v>269</v>
      </c>
      <c r="H19" s="1597" t="s">
        <v>546</v>
      </c>
      <c r="I19" s="1597" t="s">
        <v>547</v>
      </c>
      <c r="J19" s="1598" t="s">
        <v>269</v>
      </c>
    </row>
    <row r="20" spans="1:10" x14ac:dyDescent="0.2">
      <c r="A20" s="1599"/>
      <c r="B20" s="1600">
        <v>1</v>
      </c>
      <c r="C20" s="1615" t="s">
        <v>338</v>
      </c>
      <c r="D20" s="1616">
        <v>2320</v>
      </c>
      <c r="E20" s="1601"/>
      <c r="F20" s="1602"/>
      <c r="G20" s="1603">
        <f t="shared" ref="G20:G26" si="0">SUM(E20:F20)</f>
        <v>0</v>
      </c>
      <c r="H20" s="1604">
        <f>'EstExp 11-17'!K50</f>
        <v>286300</v>
      </c>
      <c r="I20" s="1602"/>
      <c r="J20" s="1603">
        <f t="shared" ref="J20:J26" si="1">SUM(H20:I20)</f>
        <v>286300</v>
      </c>
    </row>
    <row r="21" spans="1:10" x14ac:dyDescent="0.2">
      <c r="A21" s="1599"/>
      <c r="B21" s="1600">
        <v>2</v>
      </c>
      <c r="C21" s="1615" t="s">
        <v>589</v>
      </c>
      <c r="D21" s="1616">
        <v>2330</v>
      </c>
      <c r="E21" s="1601"/>
      <c r="F21" s="1602"/>
      <c r="G21" s="1603">
        <f t="shared" si="0"/>
        <v>0</v>
      </c>
      <c r="H21" s="1604">
        <f>'EstExp 11-17'!K51</f>
        <v>0</v>
      </c>
      <c r="I21" s="1602"/>
      <c r="J21" s="1603">
        <f t="shared" si="1"/>
        <v>0</v>
      </c>
    </row>
    <row r="22" spans="1:10" ht="24" x14ac:dyDescent="0.2">
      <c r="A22" s="1599"/>
      <c r="B22" s="1605">
        <v>3</v>
      </c>
      <c r="C22" s="1615" t="s">
        <v>340</v>
      </c>
      <c r="D22" s="1617">
        <v>2490</v>
      </c>
      <c r="E22" s="1601"/>
      <c r="F22" s="1602"/>
      <c r="G22" s="1603">
        <f t="shared" si="0"/>
        <v>0</v>
      </c>
      <c r="H22" s="1604">
        <f>'EstExp 11-17'!K56</f>
        <v>0</v>
      </c>
      <c r="I22" s="1602"/>
      <c r="J22" s="1603">
        <f t="shared" si="1"/>
        <v>0</v>
      </c>
    </row>
    <row r="23" spans="1:10" ht="12.75" customHeight="1" x14ac:dyDescent="0.2">
      <c r="A23" s="1599"/>
      <c r="B23" s="1600">
        <v>4</v>
      </c>
      <c r="C23" s="1615" t="s">
        <v>415</v>
      </c>
      <c r="D23" s="1616">
        <v>2510</v>
      </c>
      <c r="E23" s="1601"/>
      <c r="F23" s="1606"/>
      <c r="G23" s="1603">
        <f t="shared" si="0"/>
        <v>0</v>
      </c>
      <c r="H23" s="1604">
        <f>'EstExp 11-17'!K59</f>
        <v>0</v>
      </c>
      <c r="I23" s="1604">
        <f>'EstExp 11-17'!K122</f>
        <v>0</v>
      </c>
      <c r="J23" s="1603">
        <f t="shared" si="1"/>
        <v>0</v>
      </c>
    </row>
    <row r="24" spans="1:10" x14ac:dyDescent="0.2">
      <c r="A24" s="1599"/>
      <c r="B24" s="1600">
        <v>5</v>
      </c>
      <c r="C24" s="1615" t="s">
        <v>420</v>
      </c>
      <c r="D24" s="1616">
        <v>2570</v>
      </c>
      <c r="E24" s="1601"/>
      <c r="F24" s="1602"/>
      <c r="G24" s="1603">
        <f t="shared" si="0"/>
        <v>0</v>
      </c>
      <c r="H24" s="1604">
        <f>'EstExp 11-17'!K64</f>
        <v>0</v>
      </c>
      <c r="I24" s="1602"/>
      <c r="J24" s="1603">
        <f t="shared" si="1"/>
        <v>0</v>
      </c>
    </row>
    <row r="25" spans="1:10" x14ac:dyDescent="0.2">
      <c r="A25" s="1599"/>
      <c r="B25" s="1600">
        <v>6</v>
      </c>
      <c r="C25" s="1615" t="s">
        <v>421</v>
      </c>
      <c r="D25" s="1616">
        <v>2610</v>
      </c>
      <c r="E25" s="1601"/>
      <c r="F25" s="1602"/>
      <c r="G25" s="1603">
        <f t="shared" si="0"/>
        <v>0</v>
      </c>
      <c r="H25" s="1604">
        <f>'EstExp 11-17'!K67</f>
        <v>0</v>
      </c>
      <c r="I25" s="1602"/>
      <c r="J25" s="1603">
        <f t="shared" si="1"/>
        <v>0</v>
      </c>
    </row>
    <row r="26" spans="1:10" ht="24.75" customHeight="1" x14ac:dyDescent="0.2">
      <c r="A26" s="1599"/>
      <c r="B26" s="1605">
        <v>7</v>
      </c>
      <c r="C26" s="1828" t="s">
        <v>679</v>
      </c>
      <c r="D26" s="1829"/>
      <c r="E26" s="1601"/>
      <c r="F26" s="1601"/>
      <c r="G26" s="1604">
        <f t="shared" si="0"/>
        <v>0</v>
      </c>
      <c r="H26" s="1601"/>
      <c r="I26" s="1607"/>
      <c r="J26" s="1603">
        <f t="shared" si="1"/>
        <v>0</v>
      </c>
    </row>
    <row r="27" spans="1:10" ht="12.75" customHeight="1" thickBot="1" x14ac:dyDescent="0.25">
      <c r="A27" s="1599"/>
      <c r="B27" s="1608">
        <v>8</v>
      </c>
      <c r="C27" s="1618" t="s">
        <v>273</v>
      </c>
      <c r="D27" s="1619"/>
      <c r="E27" s="1609">
        <f t="shared" ref="E27:J27" si="2">SUM(E20:E25)-E26</f>
        <v>0</v>
      </c>
      <c r="F27" s="1609">
        <f t="shared" si="2"/>
        <v>0</v>
      </c>
      <c r="G27" s="1609">
        <f t="shared" si="2"/>
        <v>0</v>
      </c>
      <c r="H27" s="1609">
        <f t="shared" si="2"/>
        <v>286300</v>
      </c>
      <c r="I27" s="1609">
        <f t="shared" si="2"/>
        <v>0</v>
      </c>
      <c r="J27" s="1609">
        <f t="shared" si="2"/>
        <v>286300</v>
      </c>
    </row>
    <row r="28" spans="1:10" ht="24.75" customHeight="1" thickTop="1" x14ac:dyDescent="0.2">
      <c r="A28" s="1599"/>
      <c r="B28" s="1610">
        <v>9</v>
      </c>
      <c r="C28" s="1826" t="s">
        <v>756</v>
      </c>
      <c r="D28" s="1827"/>
      <c r="E28" s="1611"/>
      <c r="F28" s="1611"/>
      <c r="G28" s="1611"/>
      <c r="H28" s="1611"/>
      <c r="I28" s="1611"/>
      <c r="J28" s="1612" t="str">
        <f>IF(AND(G27&gt;0,J27&gt;0),(((J27-G27)/G27)),"Enter Actual Data!")</f>
        <v>Enter Actual Data!</v>
      </c>
    </row>
    <row r="29" spans="1:10" x14ac:dyDescent="0.2">
      <c r="B29" s="1613"/>
    </row>
    <row r="47" spans="4:4" x14ac:dyDescent="0.2">
      <c r="D47" s="1614"/>
    </row>
  </sheetData>
  <sheetProtection algorithmName="SHA-512" hashValue="rJ/Fzfp/bBaqkmSlRH0Tl2bFvwE4IBD/KdI7YEYCJzqVgFIItHIYt2GBDAXET0dA1/lgdXF4unIBwRnLyFKlxQ==" saltValue="z0019iYRCnrXWQNy3zo+XA==" spinCount="100000" sheet="1" objects="1" scenarios="1"/>
  <mergeCells count="14">
    <mergeCell ref="A2:J2"/>
    <mergeCell ref="A14:E15"/>
    <mergeCell ref="H14:J14"/>
    <mergeCell ref="H15:J15"/>
    <mergeCell ref="H12:J12"/>
    <mergeCell ref="A3:J3"/>
    <mergeCell ref="H10:J10"/>
    <mergeCell ref="H11:J11"/>
    <mergeCell ref="A16:E16"/>
    <mergeCell ref="C28:D28"/>
    <mergeCell ref="C26:D26"/>
    <mergeCell ref="E17:G17"/>
    <mergeCell ref="H17:J17"/>
    <mergeCell ref="A19:C19"/>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8" sqref="A8"/>
    </sheetView>
  </sheetViews>
  <sheetFormatPr defaultRowHeight="12" x14ac:dyDescent="0.2"/>
  <cols>
    <col min="1" max="1" width="25.140625" style="1434" customWidth="1"/>
    <col min="2" max="2" width="22.7109375" style="1434" customWidth="1"/>
    <col min="3" max="4" width="16.7109375" style="1434" customWidth="1"/>
    <col min="5" max="5" width="19.140625" style="1434" customWidth="1"/>
    <col min="6" max="6" width="33.140625" style="1434" customWidth="1"/>
    <col min="7" max="7" width="1.140625" style="1434" customWidth="1"/>
    <col min="8" max="16384" width="9.140625" style="1434"/>
  </cols>
  <sheetData>
    <row r="1" spans="1:7" ht="27" customHeight="1" x14ac:dyDescent="0.2">
      <c r="A1" s="1857" t="s">
        <v>277</v>
      </c>
      <c r="B1" s="1858"/>
      <c r="C1" s="1858"/>
      <c r="D1" s="1858"/>
      <c r="E1" s="1858"/>
      <c r="F1" s="1859"/>
    </row>
    <row r="2" spans="1:7" ht="51" customHeight="1" x14ac:dyDescent="0.2">
      <c r="A2" s="1854" t="s">
        <v>845</v>
      </c>
      <c r="B2" s="1855"/>
      <c r="C2" s="1855"/>
      <c r="D2" s="1855"/>
      <c r="E2" s="1855"/>
      <c r="F2" s="1856"/>
    </row>
    <row r="3" spans="1:7" ht="14.25" customHeight="1" x14ac:dyDescent="0.2">
      <c r="A3" s="1620" t="s">
        <v>59</v>
      </c>
      <c r="B3" s="1621"/>
      <c r="C3" s="1621"/>
      <c r="D3" s="1621"/>
      <c r="E3" s="1621"/>
      <c r="F3" s="1622"/>
    </row>
    <row r="4" spans="1:7" ht="13.35" customHeight="1" x14ac:dyDescent="0.2">
      <c r="A4" s="1623" t="s">
        <v>173</v>
      </c>
      <c r="B4" s="1624"/>
      <c r="C4" s="1624"/>
      <c r="D4" s="1624"/>
      <c r="E4" s="1624"/>
      <c r="F4" s="1625"/>
    </row>
    <row r="5" spans="1:7" s="1627" customFormat="1" ht="24.75" thickBot="1" x14ac:dyDescent="0.25">
      <c r="A5" s="1638" t="s">
        <v>194</v>
      </c>
      <c r="B5" s="1638" t="s">
        <v>195</v>
      </c>
      <c r="C5" s="1638" t="s">
        <v>196</v>
      </c>
      <c r="D5" s="1638" t="s">
        <v>197</v>
      </c>
      <c r="E5" s="1638" t="s">
        <v>198</v>
      </c>
      <c r="F5" s="1638" t="s">
        <v>172</v>
      </c>
      <c r="G5" s="1626"/>
    </row>
    <row r="6" spans="1:7" x14ac:dyDescent="0.2">
      <c r="A6" s="1628"/>
      <c r="B6" s="1628"/>
      <c r="C6" s="1629"/>
      <c r="D6" s="1628"/>
      <c r="E6" s="1628"/>
      <c r="F6" s="1628"/>
    </row>
    <row r="7" spans="1:7" ht="13.9" customHeight="1" x14ac:dyDescent="0.2">
      <c r="A7" s="1630"/>
      <c r="B7" s="1630"/>
      <c r="C7" s="1631"/>
      <c r="D7" s="1630"/>
      <c r="E7" s="1630"/>
      <c r="F7" s="1630"/>
    </row>
    <row r="8" spans="1:7" ht="13.9" customHeight="1" x14ac:dyDescent="0.2">
      <c r="A8" s="1630"/>
      <c r="B8" s="1630"/>
      <c r="C8" s="1631"/>
      <c r="D8" s="1630"/>
      <c r="E8" s="1630"/>
      <c r="F8" s="1630"/>
    </row>
    <row r="9" spans="1:7" ht="13.9" customHeight="1" x14ac:dyDescent="0.2">
      <c r="A9" s="1630"/>
      <c r="B9" s="1630"/>
      <c r="C9" s="1631"/>
      <c r="D9" s="1630"/>
      <c r="E9" s="1630"/>
      <c r="F9" s="1630"/>
    </row>
    <row r="10" spans="1:7" ht="13.9" customHeight="1" x14ac:dyDescent="0.2">
      <c r="A10" s="1630"/>
      <c r="B10" s="1630"/>
      <c r="C10" s="1631"/>
      <c r="D10" s="1630"/>
      <c r="E10" s="1630"/>
      <c r="F10" s="1630"/>
    </row>
    <row r="11" spans="1:7" ht="13.9" customHeight="1" x14ac:dyDescent="0.2">
      <c r="A11" s="1630"/>
      <c r="B11" s="1630"/>
      <c r="C11" s="1631"/>
      <c r="D11" s="1630"/>
      <c r="E11" s="1630"/>
      <c r="F11" s="1630"/>
    </row>
    <row r="12" spans="1:7" ht="13.9" customHeight="1" x14ac:dyDescent="0.2">
      <c r="A12" s="1630"/>
      <c r="B12" s="1630"/>
      <c r="C12" s="1631"/>
      <c r="D12" s="1630"/>
      <c r="E12" s="1630"/>
      <c r="F12" s="1630"/>
    </row>
    <row r="13" spans="1:7" ht="13.9" customHeight="1" x14ac:dyDescent="0.2">
      <c r="A13" s="1630"/>
      <c r="B13" s="1630"/>
      <c r="C13" s="1631"/>
      <c r="D13" s="1630"/>
      <c r="E13" s="1630"/>
      <c r="F13" s="1630"/>
    </row>
    <row r="14" spans="1:7" ht="13.9" customHeight="1" x14ac:dyDescent="0.2">
      <c r="A14" s="1630"/>
      <c r="B14" s="1632"/>
      <c r="C14" s="1631"/>
      <c r="D14" s="1630"/>
      <c r="E14" s="1630"/>
      <c r="F14" s="1630"/>
    </row>
    <row r="15" spans="1:7" ht="13.9" customHeight="1" x14ac:dyDescent="0.2">
      <c r="A15" s="1630"/>
      <c r="B15" s="1630"/>
      <c r="C15" s="1631"/>
      <c r="D15" s="1630"/>
      <c r="E15" s="1630"/>
      <c r="F15" s="1630"/>
    </row>
    <row r="16" spans="1:7" ht="13.9" customHeight="1" x14ac:dyDescent="0.2">
      <c r="A16" s="1630"/>
      <c r="B16" s="1630"/>
      <c r="C16" s="1631"/>
      <c r="D16" s="1630"/>
      <c r="E16" s="1630"/>
      <c r="F16" s="1630"/>
    </row>
    <row r="17" spans="1:6" ht="13.9" customHeight="1" x14ac:dyDescent="0.2">
      <c r="A17" s="1630"/>
      <c r="B17" s="1630"/>
      <c r="C17" s="1631"/>
      <c r="D17" s="1630"/>
      <c r="E17" s="1630"/>
      <c r="F17" s="1630"/>
    </row>
    <row r="18" spans="1:6" ht="13.9" customHeight="1" x14ac:dyDescent="0.2">
      <c r="A18" s="1630"/>
      <c r="B18" s="1630"/>
      <c r="C18" s="1631"/>
      <c r="D18" s="1633"/>
      <c r="E18" s="1630"/>
      <c r="F18" s="1630"/>
    </row>
    <row r="19" spans="1:6" ht="13.9" customHeight="1" x14ac:dyDescent="0.2">
      <c r="A19" s="1630"/>
      <c r="B19" s="1630"/>
      <c r="C19" s="1631"/>
      <c r="D19" s="1630"/>
      <c r="E19" s="1630"/>
      <c r="F19" s="1630"/>
    </row>
    <row r="20" spans="1:6" ht="13.9" customHeight="1" x14ac:dyDescent="0.2">
      <c r="A20" s="1630"/>
      <c r="B20" s="1630"/>
      <c r="C20" s="1631"/>
      <c r="D20" s="1630"/>
      <c r="E20" s="1630"/>
      <c r="F20" s="1630"/>
    </row>
    <row r="21" spans="1:6" ht="13.9" customHeight="1" x14ac:dyDescent="0.2">
      <c r="A21" s="1630"/>
      <c r="B21" s="1630"/>
      <c r="C21" s="1631"/>
      <c r="D21" s="1630"/>
      <c r="E21" s="1630"/>
      <c r="F21" s="1630"/>
    </row>
    <row r="22" spans="1:6" ht="13.9" customHeight="1" x14ac:dyDescent="0.2">
      <c r="A22" s="1630"/>
      <c r="B22" s="1630"/>
      <c r="C22" s="1631"/>
      <c r="D22" s="1630"/>
      <c r="E22" s="1630"/>
      <c r="F22" s="1630"/>
    </row>
    <row r="23" spans="1:6" ht="13.9" customHeight="1" x14ac:dyDescent="0.2">
      <c r="A23" s="1630"/>
      <c r="B23" s="1630"/>
      <c r="C23" s="1631"/>
      <c r="D23" s="1630"/>
      <c r="E23" s="1630"/>
      <c r="F23" s="1630"/>
    </row>
    <row r="24" spans="1:6" s="1636" customFormat="1" ht="13.9" customHeight="1" x14ac:dyDescent="0.2">
      <c r="A24" s="1634"/>
      <c r="B24" s="1634"/>
      <c r="C24" s="1635"/>
      <c r="D24" s="1634"/>
      <c r="E24" s="1634"/>
      <c r="F24" s="1634"/>
    </row>
    <row r="25" spans="1:6" s="1636" customFormat="1" ht="13.9" customHeight="1" x14ac:dyDescent="0.2">
      <c r="A25" s="1634"/>
      <c r="B25" s="1634"/>
      <c r="C25" s="1635"/>
      <c r="D25" s="1634"/>
      <c r="E25" s="1634"/>
      <c r="F25" s="1634"/>
    </row>
    <row r="26" spans="1:6" s="1636" customFormat="1" ht="13.9" customHeight="1" x14ac:dyDescent="0.2">
      <c r="A26" s="1634"/>
      <c r="B26" s="1634"/>
      <c r="C26" s="1635"/>
      <c r="D26" s="1634"/>
      <c r="E26" s="1634"/>
      <c r="F26" s="1634"/>
    </row>
    <row r="27" spans="1:6" s="1636" customFormat="1" ht="13.9" customHeight="1" x14ac:dyDescent="0.2">
      <c r="A27" s="1634"/>
      <c r="B27" s="1634"/>
      <c r="C27" s="1635"/>
      <c r="D27" s="1634"/>
      <c r="E27" s="1634"/>
      <c r="F27" s="1634"/>
    </row>
    <row r="28" spans="1:6" s="1636" customFormat="1" ht="13.9" customHeight="1" x14ac:dyDescent="0.2">
      <c r="A28" s="1634"/>
      <c r="B28" s="1634"/>
      <c r="C28" s="1635"/>
      <c r="D28" s="1634"/>
      <c r="E28" s="1634"/>
      <c r="F28" s="1634"/>
    </row>
    <row r="29" spans="1:6" s="1636" customFormat="1" ht="13.9" customHeight="1" x14ac:dyDescent="0.2">
      <c r="A29" s="1634"/>
      <c r="B29" s="1634"/>
      <c r="C29" s="1635"/>
      <c r="D29" s="1634"/>
      <c r="E29" s="1634"/>
      <c r="F29" s="1634"/>
    </row>
    <row r="30" spans="1:6" s="1636" customFormat="1" ht="13.9" customHeight="1" x14ac:dyDescent="0.2">
      <c r="A30" s="1634"/>
      <c r="B30" s="1634"/>
      <c r="C30" s="1635"/>
      <c r="D30" s="1634"/>
      <c r="E30" s="1634"/>
      <c r="F30" s="1634"/>
    </row>
    <row r="31" spans="1:6" s="1636" customFormat="1" ht="13.9" customHeight="1" x14ac:dyDescent="0.2">
      <c r="A31" s="1634"/>
      <c r="B31" s="1634"/>
      <c r="C31" s="1635"/>
      <c r="D31" s="1634"/>
      <c r="E31" s="1634"/>
      <c r="F31" s="1634"/>
    </row>
    <row r="32" spans="1:6" ht="13.9" customHeight="1" x14ac:dyDescent="0.2">
      <c r="A32" s="1637"/>
      <c r="B32" s="1637"/>
      <c r="C32" s="1435"/>
    </row>
    <row r="33" spans="1:3" ht="13.9" customHeight="1" x14ac:dyDescent="0.2">
      <c r="A33" s="1637"/>
      <c r="B33" s="1637"/>
      <c r="C33" s="1435"/>
    </row>
    <row r="34" spans="1:3" ht="13.9" customHeight="1" x14ac:dyDescent="0.2">
      <c r="A34" s="1637"/>
      <c r="B34" s="1637"/>
      <c r="C34" s="1435"/>
    </row>
    <row r="35" spans="1:3" ht="13.9" customHeight="1" x14ac:dyDescent="0.2">
      <c r="A35" s="1637"/>
      <c r="B35" s="1637"/>
      <c r="C35" s="1435"/>
    </row>
    <row r="36" spans="1:3" ht="13.9" customHeight="1" x14ac:dyDescent="0.2">
      <c r="A36" s="1637"/>
      <c r="B36" s="1637"/>
      <c r="C36" s="1435"/>
    </row>
    <row r="37" spans="1:3" ht="13.9" customHeight="1" x14ac:dyDescent="0.2">
      <c r="A37" s="1637"/>
      <c r="B37" s="1637"/>
      <c r="C37" s="1435"/>
    </row>
    <row r="38" spans="1:3" ht="13.9" customHeight="1" x14ac:dyDescent="0.2">
      <c r="A38" s="1637"/>
      <c r="B38" s="1637"/>
      <c r="C38" s="1435"/>
    </row>
    <row r="39" spans="1:3" ht="13.9" customHeight="1" x14ac:dyDescent="0.2">
      <c r="A39" s="1637"/>
      <c r="B39" s="1637"/>
      <c r="C39" s="1435"/>
    </row>
    <row r="40" spans="1:3" ht="13.9" customHeight="1" x14ac:dyDescent="0.2">
      <c r="A40" s="1637"/>
      <c r="B40" s="1637"/>
      <c r="C40" s="1435"/>
    </row>
    <row r="41" spans="1:3" ht="13.9" customHeight="1" x14ac:dyDescent="0.2">
      <c r="A41" s="1637"/>
      <c r="B41" s="1637"/>
      <c r="C41" s="1435"/>
    </row>
    <row r="42" spans="1:3" ht="13.9" customHeight="1" x14ac:dyDescent="0.2">
      <c r="A42" s="1637"/>
      <c r="B42" s="1637"/>
      <c r="C42" s="1435"/>
    </row>
    <row r="43" spans="1:3" ht="13.9" customHeight="1" x14ac:dyDescent="0.2">
      <c r="A43" s="1637"/>
      <c r="B43" s="1637"/>
      <c r="C43" s="1435"/>
    </row>
    <row r="44" spans="1:3" ht="13.9" customHeight="1" x14ac:dyDescent="0.2">
      <c r="A44" s="1637"/>
      <c r="B44" s="1637"/>
      <c r="C44" s="1435"/>
    </row>
    <row r="45" spans="1:3" ht="13.9" customHeight="1" x14ac:dyDescent="0.2">
      <c r="A45" s="1637"/>
      <c r="B45" s="1637"/>
      <c r="C45" s="1435"/>
    </row>
    <row r="46" spans="1:3" ht="13.9" customHeight="1" x14ac:dyDescent="0.2">
      <c r="A46" s="1637"/>
      <c r="B46" s="1637"/>
      <c r="C46" s="1435"/>
    </row>
    <row r="47" spans="1:3" ht="13.9" customHeight="1" x14ac:dyDescent="0.2">
      <c r="A47" s="1637"/>
      <c r="B47" s="1637"/>
      <c r="C47" s="1435"/>
    </row>
    <row r="48" spans="1:3" ht="13.9" customHeight="1" x14ac:dyDescent="0.2">
      <c r="A48" s="1637"/>
      <c r="B48" s="1637"/>
      <c r="C48" s="1435"/>
    </row>
    <row r="49" spans="1:4" ht="13.9" customHeight="1" x14ac:dyDescent="0.2">
      <c r="A49" s="1637"/>
      <c r="B49" s="1637"/>
      <c r="C49" s="1435"/>
    </row>
    <row r="50" spans="1:4" ht="13.9" customHeight="1" x14ac:dyDescent="0.2">
      <c r="A50" s="1637"/>
      <c r="B50" s="1637"/>
      <c r="C50" s="1435"/>
      <c r="D50" s="1436"/>
    </row>
    <row r="51" spans="1:4" ht="13.9" customHeight="1" x14ac:dyDescent="0.2">
      <c r="A51" s="1637"/>
      <c r="B51" s="1637"/>
      <c r="C51" s="1435"/>
    </row>
    <row r="52" spans="1:4" ht="13.9" customHeight="1" x14ac:dyDescent="0.2">
      <c r="A52" s="1637"/>
      <c r="B52" s="1637"/>
      <c r="C52" s="1435"/>
    </row>
    <row r="53" spans="1:4" ht="13.9" customHeight="1" x14ac:dyDescent="0.2">
      <c r="A53" s="1637"/>
      <c r="B53" s="1637"/>
      <c r="C53" s="1435"/>
    </row>
    <row r="54" spans="1:4" ht="13.9" customHeight="1" x14ac:dyDescent="0.2">
      <c r="A54" s="1637"/>
      <c r="B54" s="1637"/>
      <c r="C54" s="1435"/>
    </row>
    <row r="55" spans="1:4" ht="13.9" customHeight="1" x14ac:dyDescent="0.2">
      <c r="A55" s="1637"/>
      <c r="B55" s="1637"/>
      <c r="C55" s="1435"/>
    </row>
    <row r="56" spans="1:4" ht="13.9" customHeight="1" x14ac:dyDescent="0.2">
      <c r="A56" s="1637"/>
      <c r="B56" s="1637"/>
      <c r="C56" s="1435"/>
    </row>
    <row r="57" spans="1:4" ht="13.9" customHeight="1" x14ac:dyDescent="0.2">
      <c r="A57" s="1637"/>
      <c r="B57" s="1637"/>
      <c r="C57" s="1435"/>
    </row>
    <row r="58" spans="1:4" ht="13.9" customHeight="1" x14ac:dyDescent="0.2">
      <c r="A58" s="1637"/>
      <c r="B58" s="1637"/>
      <c r="C58" s="1435"/>
    </row>
    <row r="59" spans="1:4" ht="13.9" customHeight="1" x14ac:dyDescent="0.2">
      <c r="A59" s="1637"/>
      <c r="B59" s="1637"/>
      <c r="C59" s="1435"/>
    </row>
    <row r="60" spans="1:4" ht="13.9" customHeight="1" x14ac:dyDescent="0.2">
      <c r="A60" s="1637"/>
      <c r="B60" s="1637"/>
      <c r="C60" s="1435"/>
    </row>
    <row r="61" spans="1:4" ht="13.9" customHeight="1" x14ac:dyDescent="0.2">
      <c r="A61" s="1637"/>
      <c r="B61" s="1637"/>
      <c r="C61" s="1435"/>
    </row>
    <row r="62" spans="1:4" ht="13.9" customHeight="1" x14ac:dyDescent="0.2">
      <c r="A62" s="1637"/>
      <c r="B62" s="1637"/>
      <c r="C62" s="1435"/>
    </row>
    <row r="63" spans="1:4" ht="13.9" customHeight="1" x14ac:dyDescent="0.2">
      <c r="A63" s="1637"/>
      <c r="B63" s="1637"/>
      <c r="C63" s="1435"/>
    </row>
    <row r="64" spans="1:4" ht="13.9" customHeight="1" x14ac:dyDescent="0.2">
      <c r="A64" s="1637"/>
      <c r="B64" s="1637"/>
      <c r="C64" s="1435"/>
    </row>
    <row r="65" spans="1:3" ht="13.9" customHeight="1" x14ac:dyDescent="0.2">
      <c r="A65" s="1637"/>
      <c r="B65" s="1637"/>
      <c r="C65" s="1435"/>
    </row>
    <row r="66" spans="1:3" ht="13.9" customHeight="1" x14ac:dyDescent="0.2">
      <c r="A66" s="1637"/>
      <c r="B66" s="1637"/>
      <c r="C66" s="1435"/>
    </row>
    <row r="67" spans="1:3" ht="13.9" customHeight="1" x14ac:dyDescent="0.2">
      <c r="A67" s="1637"/>
      <c r="B67" s="1637"/>
      <c r="C67" s="1435"/>
    </row>
    <row r="68" spans="1:3" ht="13.9" customHeight="1" x14ac:dyDescent="0.2">
      <c r="A68" s="1637"/>
      <c r="B68" s="1637"/>
      <c r="C68" s="1435"/>
    </row>
    <row r="69" spans="1:3" ht="13.9" customHeight="1" x14ac:dyDescent="0.2">
      <c r="A69" s="1637"/>
      <c r="B69" s="1637"/>
      <c r="C69" s="1435"/>
    </row>
    <row r="70" spans="1:3" ht="13.9" customHeight="1" x14ac:dyDescent="0.2">
      <c r="A70" s="1637"/>
      <c r="B70" s="1637"/>
      <c r="C70" s="1435"/>
    </row>
    <row r="71" spans="1:3" ht="13.9" customHeight="1" x14ac:dyDescent="0.2">
      <c r="A71" s="1637"/>
      <c r="B71" s="1637"/>
      <c r="C71" s="1435"/>
    </row>
    <row r="72" spans="1:3" ht="13.9" customHeight="1" x14ac:dyDescent="0.2">
      <c r="A72" s="1637"/>
      <c r="B72" s="1637"/>
      <c r="C72" s="1435"/>
    </row>
    <row r="73" spans="1:3" ht="13.9" customHeight="1" x14ac:dyDescent="0.2">
      <c r="A73" s="1637"/>
      <c r="B73" s="1637"/>
      <c r="C73" s="1435"/>
    </row>
    <row r="74" spans="1:3" ht="13.9" customHeight="1" x14ac:dyDescent="0.2">
      <c r="A74" s="1637"/>
      <c r="B74" s="1637"/>
      <c r="C74" s="1435"/>
    </row>
    <row r="75" spans="1:3" ht="13.9" customHeight="1" x14ac:dyDescent="0.2">
      <c r="A75" s="1637"/>
      <c r="B75" s="1637"/>
      <c r="C75" s="1435"/>
    </row>
    <row r="76" spans="1:3" ht="13.9" customHeight="1" x14ac:dyDescent="0.2">
      <c r="A76" s="1637"/>
      <c r="B76" s="1637"/>
      <c r="C76" s="1435"/>
    </row>
    <row r="77" spans="1:3" ht="13.9" customHeight="1" x14ac:dyDescent="0.2">
      <c r="A77" s="1637"/>
      <c r="B77" s="1637"/>
      <c r="C77" s="1435"/>
    </row>
    <row r="78" spans="1:3" ht="13.9" customHeight="1" x14ac:dyDescent="0.2">
      <c r="A78" s="1637"/>
      <c r="B78" s="1637"/>
      <c r="C78" s="1435"/>
    </row>
    <row r="79" spans="1:3" ht="13.9" customHeight="1" x14ac:dyDescent="0.2">
      <c r="A79" s="1637"/>
      <c r="B79" s="1637"/>
      <c r="C79" s="1435"/>
    </row>
    <row r="80" spans="1:3" ht="13.9" customHeight="1" x14ac:dyDescent="0.2">
      <c r="A80" s="1637"/>
      <c r="B80" s="1637"/>
      <c r="C80" s="1435"/>
    </row>
    <row r="81" spans="1:3" ht="13.9" customHeight="1" x14ac:dyDescent="0.2">
      <c r="A81" s="1637"/>
      <c r="B81" s="1637"/>
      <c r="C81" s="1435"/>
    </row>
    <row r="82" spans="1:3" ht="13.9" customHeight="1" x14ac:dyDescent="0.2">
      <c r="A82" s="1637"/>
      <c r="B82" s="1637"/>
      <c r="C82" s="1435"/>
    </row>
    <row r="83" spans="1:3" ht="13.9" customHeight="1" x14ac:dyDescent="0.2">
      <c r="A83" s="1637"/>
      <c r="B83" s="1637"/>
      <c r="C83" s="1435"/>
    </row>
    <row r="84" spans="1:3" ht="13.9" customHeight="1" x14ac:dyDescent="0.2">
      <c r="A84" s="1637"/>
      <c r="B84" s="1637"/>
      <c r="C84" s="1435"/>
    </row>
    <row r="85" spans="1:3" ht="13.9" customHeight="1" x14ac:dyDescent="0.2">
      <c r="A85" s="1637"/>
      <c r="B85" s="1637"/>
      <c r="C85" s="1435"/>
    </row>
    <row r="86" spans="1:3" ht="13.9" customHeight="1" x14ac:dyDescent="0.2">
      <c r="A86" s="1637"/>
      <c r="B86" s="1637"/>
      <c r="C86" s="1435"/>
    </row>
    <row r="87" spans="1:3" ht="13.9" customHeight="1" x14ac:dyDescent="0.2">
      <c r="A87" s="1637"/>
      <c r="B87" s="1637"/>
      <c r="C87" s="1435"/>
    </row>
    <row r="88" spans="1:3" ht="13.9" customHeight="1" x14ac:dyDescent="0.2">
      <c r="A88" s="1637"/>
      <c r="B88" s="1637"/>
      <c r="C88" s="1435"/>
    </row>
    <row r="89" spans="1:3" ht="13.9" customHeight="1" x14ac:dyDescent="0.2">
      <c r="A89" s="1637"/>
      <c r="B89" s="1637"/>
      <c r="C89" s="1435"/>
    </row>
    <row r="90" spans="1:3" ht="13.9" customHeight="1" x14ac:dyDescent="0.2">
      <c r="A90" s="1637"/>
      <c r="B90" s="1637"/>
      <c r="C90" s="1435"/>
    </row>
    <row r="91" spans="1:3" ht="13.9" customHeight="1" x14ac:dyDescent="0.2">
      <c r="A91" s="1637"/>
      <c r="B91" s="1637"/>
      <c r="C91" s="1435"/>
    </row>
    <row r="92" spans="1:3" ht="13.9" customHeight="1" x14ac:dyDescent="0.2">
      <c r="A92" s="1637"/>
      <c r="B92" s="1637"/>
      <c r="C92" s="1435"/>
    </row>
    <row r="93" spans="1:3" ht="13.9" customHeight="1" x14ac:dyDescent="0.2">
      <c r="A93" s="1637"/>
      <c r="B93" s="1637"/>
      <c r="C93" s="1435"/>
    </row>
    <row r="94" spans="1:3" ht="13.9" customHeight="1" x14ac:dyDescent="0.2">
      <c r="A94" s="1637"/>
      <c r="B94" s="1637"/>
      <c r="C94" s="1435"/>
    </row>
    <row r="95" spans="1:3" ht="13.9" customHeight="1" x14ac:dyDescent="0.2">
      <c r="A95" s="1637"/>
      <c r="B95" s="1637"/>
      <c r="C95" s="1435"/>
    </row>
    <row r="96" spans="1:3" ht="13.9" customHeight="1" x14ac:dyDescent="0.2">
      <c r="A96" s="1637"/>
      <c r="B96" s="1637"/>
      <c r="C96" s="1435"/>
    </row>
    <row r="97" spans="1:3" ht="13.9" customHeight="1" x14ac:dyDescent="0.2">
      <c r="A97" s="1637"/>
      <c r="B97" s="1637"/>
      <c r="C97" s="1435"/>
    </row>
    <row r="98" spans="1:3" ht="13.9" customHeight="1" x14ac:dyDescent="0.2">
      <c r="A98" s="1637"/>
      <c r="B98" s="1637"/>
      <c r="C98" s="1435"/>
    </row>
    <row r="99" spans="1:3" ht="13.9" customHeight="1" x14ac:dyDescent="0.2">
      <c r="A99" s="1637"/>
      <c r="B99" s="1637"/>
      <c r="C99" s="1435"/>
    </row>
    <row r="100" spans="1:3" ht="13.9" customHeight="1" x14ac:dyDescent="0.2">
      <c r="A100" s="1637"/>
      <c r="B100" s="1637"/>
      <c r="C100" s="1435"/>
    </row>
    <row r="101" spans="1:3" ht="13.9" customHeight="1" x14ac:dyDescent="0.2">
      <c r="A101" s="1637"/>
      <c r="B101" s="1637"/>
      <c r="C101" s="1435"/>
    </row>
    <row r="102" spans="1:3" ht="13.9" customHeight="1" x14ac:dyDescent="0.2">
      <c r="A102" s="1637"/>
      <c r="B102" s="1637"/>
      <c r="C102" s="1435"/>
    </row>
    <row r="103" spans="1:3" ht="13.9" customHeight="1" x14ac:dyDescent="0.2">
      <c r="A103" s="1637"/>
      <c r="B103" s="1637"/>
      <c r="C103" s="1435"/>
    </row>
    <row r="104" spans="1:3" ht="13.9" customHeight="1" x14ac:dyDescent="0.2">
      <c r="A104" s="1637"/>
      <c r="B104" s="1637"/>
      <c r="C104" s="1435"/>
    </row>
    <row r="105" spans="1:3" ht="13.9" customHeight="1" x14ac:dyDescent="0.2">
      <c r="A105" s="1637"/>
      <c r="B105" s="1637"/>
      <c r="C105" s="1435"/>
    </row>
    <row r="106" spans="1:3" ht="13.9" customHeight="1" x14ac:dyDescent="0.2">
      <c r="A106" s="1637"/>
      <c r="B106" s="1637"/>
      <c r="C106" s="1435"/>
    </row>
    <row r="107" spans="1:3" ht="13.9" customHeight="1" x14ac:dyDescent="0.2">
      <c r="A107" s="1637"/>
      <c r="B107" s="1637"/>
      <c r="C107" s="1435"/>
    </row>
    <row r="108" spans="1:3" ht="13.9" customHeight="1" x14ac:dyDescent="0.2">
      <c r="A108" s="1637"/>
      <c r="B108" s="1637"/>
      <c r="C108" s="1435"/>
    </row>
    <row r="109" spans="1:3" ht="13.9" customHeight="1" x14ac:dyDescent="0.2">
      <c r="A109" s="1637"/>
      <c r="B109" s="1637"/>
      <c r="C109" s="1435"/>
    </row>
    <row r="110" spans="1:3" ht="13.9" customHeight="1" x14ac:dyDescent="0.2">
      <c r="A110" s="1637"/>
      <c r="B110" s="1637"/>
      <c r="C110" s="1435"/>
    </row>
    <row r="111" spans="1:3" ht="13.9" customHeight="1" x14ac:dyDescent="0.2">
      <c r="A111" s="1637"/>
      <c r="B111" s="1637"/>
      <c r="C111" s="1435"/>
    </row>
    <row r="112" spans="1:3" ht="13.9" customHeight="1" x14ac:dyDescent="0.2">
      <c r="A112" s="1637"/>
      <c r="B112" s="1637"/>
      <c r="C112" s="1435"/>
    </row>
    <row r="113" spans="1:3" ht="13.9" customHeight="1" x14ac:dyDescent="0.2">
      <c r="A113" s="1637"/>
      <c r="B113" s="1637"/>
      <c r="C113" s="1435"/>
    </row>
    <row r="114" spans="1:3" ht="13.9" customHeight="1" x14ac:dyDescent="0.2">
      <c r="A114" s="1637"/>
      <c r="B114" s="1637"/>
      <c r="C114" s="1435"/>
    </row>
    <row r="115" spans="1:3" ht="13.9" customHeight="1" x14ac:dyDescent="0.2">
      <c r="A115" s="1637"/>
      <c r="B115" s="1637"/>
      <c r="C115" s="1435"/>
    </row>
    <row r="116" spans="1:3" ht="13.9" customHeight="1" x14ac:dyDescent="0.2">
      <c r="A116" s="1637"/>
      <c r="B116" s="1637"/>
      <c r="C116" s="1435"/>
    </row>
    <row r="117" spans="1:3" ht="13.9" customHeight="1" x14ac:dyDescent="0.2">
      <c r="A117" s="1637"/>
      <c r="B117" s="1637"/>
      <c r="C117" s="1435"/>
    </row>
    <row r="118" spans="1:3" ht="13.9" customHeight="1" x14ac:dyDescent="0.2">
      <c r="A118" s="1637"/>
      <c r="B118" s="1637"/>
      <c r="C118" s="1435"/>
    </row>
    <row r="119" spans="1:3" ht="13.9" customHeight="1" x14ac:dyDescent="0.2">
      <c r="A119" s="1637"/>
      <c r="B119" s="1637"/>
      <c r="C119" s="1435"/>
    </row>
    <row r="120" spans="1:3" ht="13.9" customHeight="1" x14ac:dyDescent="0.2">
      <c r="A120" s="1637"/>
      <c r="B120" s="1637"/>
      <c r="C120" s="1435"/>
    </row>
    <row r="121" spans="1:3" ht="13.9" customHeight="1" x14ac:dyDescent="0.2">
      <c r="A121" s="1637"/>
      <c r="B121" s="1637"/>
      <c r="C121" s="1435"/>
    </row>
    <row r="122" spans="1:3" ht="13.9" customHeight="1" x14ac:dyDescent="0.2">
      <c r="A122" s="1637"/>
      <c r="B122" s="1637"/>
      <c r="C122" s="1435"/>
    </row>
    <row r="123" spans="1:3" ht="13.9" customHeight="1" x14ac:dyDescent="0.2">
      <c r="A123" s="1637"/>
      <c r="B123" s="1637"/>
      <c r="C123" s="1435"/>
    </row>
    <row r="124" spans="1:3" ht="13.9" customHeight="1" x14ac:dyDescent="0.2">
      <c r="A124" s="1637"/>
      <c r="B124" s="1637"/>
      <c r="C124" s="1435"/>
    </row>
    <row r="125" spans="1:3" ht="13.9" customHeight="1" x14ac:dyDescent="0.2">
      <c r="A125" s="1637"/>
      <c r="B125" s="1637"/>
      <c r="C125" s="1435"/>
    </row>
    <row r="126" spans="1:3" ht="13.9" customHeight="1" x14ac:dyDescent="0.2">
      <c r="A126" s="1637"/>
      <c r="B126" s="1637"/>
      <c r="C126" s="1435"/>
    </row>
    <row r="127" spans="1:3" ht="13.9" customHeight="1" x14ac:dyDescent="0.2">
      <c r="A127" s="1637"/>
      <c r="B127" s="1637"/>
      <c r="C127" s="1435"/>
    </row>
    <row r="128" spans="1:3" ht="13.9" customHeight="1" x14ac:dyDescent="0.2">
      <c r="A128" s="1637"/>
      <c r="B128" s="1637"/>
      <c r="C128" s="1435"/>
    </row>
    <row r="129" spans="1:3" ht="13.9" customHeight="1" x14ac:dyDescent="0.2">
      <c r="A129" s="1637"/>
      <c r="B129" s="1637"/>
      <c r="C129" s="1435"/>
    </row>
    <row r="130" spans="1:3" ht="13.9" customHeight="1" x14ac:dyDescent="0.2">
      <c r="A130" s="1637"/>
      <c r="B130" s="1637"/>
      <c r="C130" s="1435"/>
    </row>
    <row r="131" spans="1:3" ht="13.9" customHeight="1" x14ac:dyDescent="0.2">
      <c r="A131" s="1637"/>
      <c r="B131" s="1637"/>
      <c r="C131" s="1435"/>
    </row>
    <row r="132" spans="1:3" ht="13.9" customHeight="1" x14ac:dyDescent="0.2">
      <c r="A132" s="1637"/>
      <c r="B132" s="1637"/>
      <c r="C132" s="1435"/>
    </row>
    <row r="133" spans="1:3" ht="13.9" customHeight="1" x14ac:dyDescent="0.2">
      <c r="A133" s="1637"/>
      <c r="B133" s="1637"/>
      <c r="C133" s="1435"/>
    </row>
    <row r="134" spans="1:3" ht="13.9" customHeight="1" x14ac:dyDescent="0.2">
      <c r="A134" s="1637"/>
      <c r="B134" s="1637"/>
      <c r="C134" s="1435"/>
    </row>
    <row r="135" spans="1:3" ht="13.9" customHeight="1" x14ac:dyDescent="0.2">
      <c r="A135" s="1637"/>
      <c r="B135" s="1637"/>
      <c r="C135" s="1435"/>
    </row>
    <row r="136" spans="1:3" ht="13.9" customHeight="1" x14ac:dyDescent="0.2">
      <c r="A136" s="1637"/>
      <c r="B136" s="1637"/>
      <c r="C136" s="1435"/>
    </row>
    <row r="137" spans="1:3" ht="13.9" customHeight="1" x14ac:dyDescent="0.2">
      <c r="A137" s="1637"/>
      <c r="B137" s="1637"/>
      <c r="C137" s="1435"/>
    </row>
    <row r="138" spans="1:3" ht="13.9" customHeight="1" x14ac:dyDescent="0.2">
      <c r="A138" s="1637"/>
      <c r="B138" s="1637"/>
      <c r="C138" s="1435"/>
    </row>
    <row r="139" spans="1:3" ht="13.9" customHeight="1" x14ac:dyDescent="0.2">
      <c r="A139" s="1637"/>
      <c r="B139" s="1637"/>
      <c r="C139" s="1435"/>
    </row>
    <row r="140" spans="1:3" ht="13.9" customHeight="1" x14ac:dyDescent="0.2">
      <c r="A140" s="1637"/>
      <c r="B140" s="1637"/>
      <c r="C140" s="1435"/>
    </row>
    <row r="141" spans="1:3" ht="13.9" customHeight="1" x14ac:dyDescent="0.2">
      <c r="A141" s="1637"/>
      <c r="B141" s="1637"/>
      <c r="C141" s="1435"/>
    </row>
    <row r="142" spans="1:3" ht="13.9" customHeight="1" x14ac:dyDescent="0.2">
      <c r="A142" s="1637"/>
      <c r="B142" s="1637"/>
      <c r="C142" s="1435"/>
    </row>
    <row r="143" spans="1:3" ht="13.9" customHeight="1" x14ac:dyDescent="0.2">
      <c r="A143" s="1637"/>
      <c r="B143" s="1637"/>
      <c r="C143" s="1435"/>
    </row>
    <row r="144" spans="1:3" ht="13.9" customHeight="1" x14ac:dyDescent="0.2">
      <c r="A144" s="1637"/>
      <c r="B144" s="1637"/>
      <c r="C144" s="1435"/>
    </row>
    <row r="145" spans="1:3" ht="13.9" customHeight="1" x14ac:dyDescent="0.2">
      <c r="A145" s="1637"/>
      <c r="B145" s="1637"/>
      <c r="C145" s="1435"/>
    </row>
    <row r="146" spans="1:3" ht="13.9" customHeight="1" x14ac:dyDescent="0.2">
      <c r="A146" s="1637"/>
      <c r="B146" s="1637"/>
      <c r="C146" s="1435"/>
    </row>
    <row r="147" spans="1:3" ht="13.9" customHeight="1" x14ac:dyDescent="0.2">
      <c r="A147" s="1637"/>
      <c r="B147" s="1637"/>
      <c r="C147" s="1435"/>
    </row>
    <row r="148" spans="1:3" ht="13.9" customHeight="1" x14ac:dyDescent="0.2">
      <c r="A148" s="1637"/>
      <c r="B148" s="1637"/>
      <c r="C148" s="1435"/>
    </row>
    <row r="149" spans="1:3" ht="13.9" customHeight="1" x14ac:dyDescent="0.2">
      <c r="A149" s="1637"/>
      <c r="B149" s="1637"/>
      <c r="C149" s="1435"/>
    </row>
    <row r="150" spans="1:3" ht="13.9" customHeight="1" x14ac:dyDescent="0.2">
      <c r="A150" s="1637"/>
      <c r="B150" s="1637"/>
      <c r="C150" s="1435"/>
    </row>
    <row r="151" spans="1:3" ht="13.9" customHeight="1" x14ac:dyDescent="0.2">
      <c r="A151" s="1637"/>
      <c r="B151" s="1637"/>
      <c r="C151" s="1435"/>
    </row>
    <row r="152" spans="1:3" ht="13.9" customHeight="1" x14ac:dyDescent="0.2">
      <c r="A152" s="1637"/>
      <c r="B152" s="1637"/>
      <c r="C152" s="1435"/>
    </row>
    <row r="153" spans="1:3" ht="13.9" customHeight="1" x14ac:dyDescent="0.2">
      <c r="A153" s="1637"/>
      <c r="B153" s="1637"/>
      <c r="C153" s="1435"/>
    </row>
    <row r="154" spans="1:3" ht="13.9" customHeight="1" x14ac:dyDescent="0.2">
      <c r="A154" s="1637"/>
      <c r="B154" s="1637"/>
      <c r="C154" s="1435"/>
    </row>
    <row r="155" spans="1:3" ht="13.9" customHeight="1" x14ac:dyDescent="0.2">
      <c r="A155" s="1637"/>
      <c r="B155" s="1637"/>
      <c r="C155" s="1435"/>
    </row>
    <row r="156" spans="1:3" ht="13.9" customHeight="1" x14ac:dyDescent="0.2">
      <c r="A156" s="1637"/>
      <c r="B156" s="1637"/>
      <c r="C156" s="1435"/>
    </row>
    <row r="157" spans="1:3" ht="13.9" customHeight="1" x14ac:dyDescent="0.2">
      <c r="A157" s="1637"/>
      <c r="B157" s="1637"/>
      <c r="C157" s="1435"/>
    </row>
    <row r="158" spans="1:3" ht="13.9" customHeight="1" x14ac:dyDescent="0.2">
      <c r="A158" s="1637"/>
      <c r="B158" s="1637"/>
      <c r="C158" s="1435"/>
    </row>
    <row r="159" spans="1:3" ht="13.9" customHeight="1" x14ac:dyDescent="0.2">
      <c r="A159" s="1637"/>
      <c r="B159" s="1637"/>
      <c r="C159" s="1435"/>
    </row>
    <row r="160" spans="1:3" ht="13.9" customHeight="1" x14ac:dyDescent="0.2">
      <c r="A160" s="1637"/>
      <c r="B160" s="1637"/>
      <c r="C160" s="1435"/>
    </row>
    <row r="161" spans="1:3" ht="13.9" customHeight="1" x14ac:dyDescent="0.2">
      <c r="A161" s="1637"/>
      <c r="B161" s="1637"/>
      <c r="C161" s="1435"/>
    </row>
    <row r="162" spans="1:3" ht="13.9" customHeight="1" x14ac:dyDescent="0.2">
      <c r="A162" s="1637"/>
      <c r="B162" s="1637"/>
      <c r="C162" s="1435"/>
    </row>
    <row r="163" spans="1:3" ht="13.9" customHeight="1" x14ac:dyDescent="0.2">
      <c r="A163" s="1637"/>
      <c r="B163" s="1637"/>
      <c r="C163" s="1435"/>
    </row>
    <row r="164" spans="1:3" ht="13.9" customHeight="1" x14ac:dyDescent="0.2">
      <c r="A164" s="1637"/>
      <c r="B164" s="1637"/>
      <c r="C164" s="1435"/>
    </row>
    <row r="165" spans="1:3" ht="13.9" customHeight="1" x14ac:dyDescent="0.2">
      <c r="A165" s="1637"/>
      <c r="B165" s="1637"/>
      <c r="C165" s="1435"/>
    </row>
    <row r="166" spans="1:3" ht="13.9" customHeight="1" x14ac:dyDescent="0.2">
      <c r="A166" s="1637"/>
      <c r="B166" s="1637"/>
      <c r="C166" s="1435"/>
    </row>
    <row r="167" spans="1:3" ht="13.9" customHeight="1" x14ac:dyDescent="0.2">
      <c r="A167" s="1637"/>
      <c r="B167" s="1637"/>
      <c r="C167" s="1435"/>
    </row>
    <row r="168" spans="1:3" ht="13.9" customHeight="1" x14ac:dyDescent="0.2">
      <c r="A168" s="1637"/>
      <c r="B168" s="1637"/>
      <c r="C168" s="1435"/>
    </row>
    <row r="169" spans="1:3" ht="13.9" customHeight="1" x14ac:dyDescent="0.2">
      <c r="A169" s="1637"/>
      <c r="B169" s="1637"/>
      <c r="C169" s="1435"/>
    </row>
    <row r="170" spans="1:3" ht="13.9" customHeight="1" x14ac:dyDescent="0.2">
      <c r="A170" s="1637"/>
      <c r="B170" s="1637"/>
      <c r="C170" s="1435"/>
    </row>
    <row r="171" spans="1:3" ht="13.9" customHeight="1" x14ac:dyDescent="0.2">
      <c r="A171" s="1637"/>
      <c r="B171" s="1637"/>
      <c r="C171" s="1435"/>
    </row>
    <row r="172" spans="1:3" ht="13.9" customHeight="1" x14ac:dyDescent="0.2">
      <c r="A172" s="1637"/>
      <c r="B172" s="1637"/>
      <c r="C172" s="1435"/>
    </row>
    <row r="173" spans="1:3" ht="13.9" customHeight="1" x14ac:dyDescent="0.2">
      <c r="A173" s="1637"/>
      <c r="B173" s="1637"/>
      <c r="C173" s="1435"/>
    </row>
    <row r="174" spans="1:3" ht="13.9" customHeight="1" x14ac:dyDescent="0.2">
      <c r="A174" s="1637"/>
      <c r="B174" s="1637"/>
      <c r="C174" s="1435"/>
    </row>
    <row r="175" spans="1:3" ht="13.9" customHeight="1" x14ac:dyDescent="0.2">
      <c r="A175" s="1637"/>
      <c r="B175" s="1637"/>
      <c r="C175" s="1435"/>
    </row>
    <row r="176" spans="1:3" ht="13.9" customHeight="1" x14ac:dyDescent="0.2">
      <c r="A176" s="1637"/>
      <c r="B176" s="1637"/>
      <c r="C176" s="1435"/>
    </row>
    <row r="177" spans="1:3" ht="13.9" customHeight="1" x14ac:dyDescent="0.2">
      <c r="A177" s="1637"/>
      <c r="B177" s="1637"/>
      <c r="C177" s="1435"/>
    </row>
    <row r="178" spans="1:3" ht="13.9" customHeight="1" x14ac:dyDescent="0.2">
      <c r="A178" s="1637"/>
      <c r="B178" s="1637"/>
      <c r="C178" s="1435"/>
    </row>
    <row r="179" spans="1:3" ht="13.9" customHeight="1" x14ac:dyDescent="0.2">
      <c r="A179" s="1637"/>
      <c r="B179" s="1637"/>
      <c r="C179" s="1435"/>
    </row>
    <row r="180" spans="1:3" ht="13.9" customHeight="1" x14ac:dyDescent="0.2">
      <c r="A180" s="1637"/>
      <c r="B180" s="1637"/>
      <c r="C180" s="1435"/>
    </row>
    <row r="181" spans="1:3" ht="13.9" customHeight="1" x14ac:dyDescent="0.2">
      <c r="A181" s="1637"/>
      <c r="B181" s="1637"/>
      <c r="C181" s="1435"/>
    </row>
    <row r="182" spans="1:3" ht="13.9" customHeight="1" x14ac:dyDescent="0.2">
      <c r="A182" s="1637"/>
      <c r="B182" s="1637"/>
      <c r="C182" s="1435"/>
    </row>
    <row r="183" spans="1:3" ht="13.9" customHeight="1" x14ac:dyDescent="0.2">
      <c r="A183" s="1637"/>
      <c r="B183" s="1637"/>
      <c r="C183" s="1435"/>
    </row>
    <row r="184" spans="1:3" ht="13.9" customHeight="1" x14ac:dyDescent="0.2">
      <c r="A184" s="1637"/>
      <c r="B184" s="1637"/>
      <c r="C184" s="1435"/>
    </row>
    <row r="185" spans="1:3" ht="13.9" customHeight="1" x14ac:dyDescent="0.2">
      <c r="A185" s="1637"/>
      <c r="B185" s="1637"/>
      <c r="C185" s="1435"/>
    </row>
    <row r="186" spans="1:3" ht="13.9" customHeight="1" x14ac:dyDescent="0.2">
      <c r="A186" s="1637"/>
      <c r="B186" s="1637"/>
      <c r="C186" s="1435"/>
    </row>
    <row r="187" spans="1:3" ht="13.9" customHeight="1" x14ac:dyDescent="0.2">
      <c r="A187" s="1637"/>
      <c r="B187" s="1637"/>
      <c r="C187" s="1435"/>
    </row>
    <row r="188" spans="1:3" ht="13.9" customHeight="1" x14ac:dyDescent="0.2">
      <c r="A188" s="1637"/>
      <c r="B188" s="1637"/>
      <c r="C188" s="1435"/>
    </row>
    <row r="189" spans="1:3" ht="13.9" customHeight="1" x14ac:dyDescent="0.2">
      <c r="A189" s="1637"/>
      <c r="B189" s="1637"/>
      <c r="C189" s="1435"/>
    </row>
    <row r="190" spans="1:3" ht="13.9" customHeight="1" x14ac:dyDescent="0.2">
      <c r="A190" s="1637"/>
      <c r="B190" s="1637"/>
      <c r="C190" s="1435"/>
    </row>
    <row r="191" spans="1:3" ht="13.9" customHeight="1" x14ac:dyDescent="0.2">
      <c r="A191" s="1637"/>
      <c r="B191" s="1637"/>
      <c r="C191" s="1435"/>
    </row>
    <row r="192" spans="1:3" ht="13.9" customHeight="1" x14ac:dyDescent="0.2">
      <c r="A192" s="1637"/>
      <c r="B192" s="1637"/>
      <c r="C192" s="1435"/>
    </row>
    <row r="193" spans="1:3" ht="13.9" customHeight="1" x14ac:dyDescent="0.2">
      <c r="A193" s="1637"/>
      <c r="B193" s="1637"/>
      <c r="C193" s="1435"/>
    </row>
    <row r="194" spans="1:3" ht="13.9" customHeight="1" x14ac:dyDescent="0.2">
      <c r="A194" s="1637"/>
      <c r="B194" s="1637"/>
      <c r="C194" s="1435"/>
    </row>
    <row r="195" spans="1:3" ht="13.9" customHeight="1" x14ac:dyDescent="0.2">
      <c r="A195" s="1637"/>
      <c r="B195" s="1637"/>
      <c r="C195" s="1435"/>
    </row>
    <row r="196" spans="1:3" ht="13.9" customHeight="1" x14ac:dyDescent="0.2">
      <c r="A196" s="1637"/>
      <c r="B196" s="1637"/>
      <c r="C196" s="1435"/>
    </row>
    <row r="197" spans="1:3" ht="13.9" customHeight="1" x14ac:dyDescent="0.2">
      <c r="A197" s="1637"/>
      <c r="B197" s="1637"/>
      <c r="C197" s="1435"/>
    </row>
    <row r="198" spans="1:3" ht="13.9" customHeight="1" x14ac:dyDescent="0.2">
      <c r="A198" s="1637"/>
      <c r="B198" s="1637"/>
      <c r="C198" s="1435"/>
    </row>
    <row r="199" spans="1:3" ht="13.9" customHeight="1" x14ac:dyDescent="0.2">
      <c r="A199" s="1637"/>
      <c r="B199" s="1637"/>
      <c r="C199" s="1435"/>
    </row>
    <row r="200" spans="1:3" ht="13.9" customHeight="1" x14ac:dyDescent="0.2">
      <c r="A200" s="1637"/>
      <c r="B200" s="1637"/>
      <c r="C200" s="1435"/>
    </row>
    <row r="201" spans="1:3" ht="13.9" customHeight="1" x14ac:dyDescent="0.2">
      <c r="A201" s="1637"/>
      <c r="B201" s="1637"/>
      <c r="C201" s="1435"/>
    </row>
    <row r="202" spans="1:3" ht="13.9" customHeight="1" x14ac:dyDescent="0.2">
      <c r="A202" s="1637"/>
      <c r="B202" s="1637"/>
      <c r="C202" s="1435"/>
    </row>
    <row r="203" spans="1:3" ht="13.9" customHeight="1" x14ac:dyDescent="0.2">
      <c r="A203" s="1637"/>
      <c r="B203" s="1637"/>
      <c r="C203" s="1435"/>
    </row>
    <row r="204" spans="1:3" ht="13.9" customHeight="1" x14ac:dyDescent="0.2">
      <c r="A204" s="1637"/>
      <c r="B204" s="1637"/>
      <c r="C204" s="1435"/>
    </row>
    <row r="205" spans="1:3" ht="13.9" customHeight="1" x14ac:dyDescent="0.2">
      <c r="A205" s="1637"/>
      <c r="B205" s="1637"/>
      <c r="C205" s="1435"/>
    </row>
    <row r="206" spans="1:3" ht="13.9" customHeight="1" x14ac:dyDescent="0.2">
      <c r="A206" s="1637"/>
      <c r="B206" s="1637"/>
      <c r="C206" s="1435"/>
    </row>
    <row r="207" spans="1:3" ht="13.9" customHeight="1" x14ac:dyDescent="0.2">
      <c r="A207" s="1637"/>
      <c r="B207" s="1637"/>
      <c r="C207" s="1435"/>
    </row>
    <row r="208" spans="1:3" ht="13.9" customHeight="1" x14ac:dyDescent="0.2">
      <c r="A208" s="1637"/>
      <c r="B208" s="1637"/>
      <c r="C208" s="1435"/>
    </row>
    <row r="209" spans="1:3" ht="13.9" customHeight="1" x14ac:dyDescent="0.2">
      <c r="A209" s="1637"/>
      <c r="B209" s="1637"/>
      <c r="C209" s="1435"/>
    </row>
    <row r="210" spans="1:3" ht="13.9" customHeight="1" x14ac:dyDescent="0.2">
      <c r="A210" s="1637"/>
      <c r="B210" s="1637"/>
      <c r="C210" s="1435"/>
    </row>
    <row r="211" spans="1:3" ht="13.9" customHeight="1" x14ac:dyDescent="0.2">
      <c r="A211" s="1637"/>
      <c r="B211" s="1637"/>
      <c r="C211" s="1435"/>
    </row>
    <row r="212" spans="1:3" ht="13.9" customHeight="1" x14ac:dyDescent="0.2">
      <c r="A212" s="1637"/>
      <c r="B212" s="1637"/>
      <c r="C212" s="1435"/>
    </row>
    <row r="213" spans="1:3" ht="13.9" customHeight="1" x14ac:dyDescent="0.2">
      <c r="A213" s="1637"/>
      <c r="B213" s="1637"/>
      <c r="C213" s="1435"/>
    </row>
    <row r="214" spans="1:3" ht="13.9" customHeight="1" x14ac:dyDescent="0.2">
      <c r="A214" s="1637"/>
      <c r="B214" s="1637"/>
      <c r="C214" s="1435"/>
    </row>
    <row r="215" spans="1:3" ht="13.9" customHeight="1" x14ac:dyDescent="0.2">
      <c r="A215" s="1637"/>
      <c r="B215" s="1637"/>
      <c r="C215" s="1435"/>
    </row>
    <row r="216" spans="1:3" ht="13.9" customHeight="1" x14ac:dyDescent="0.2">
      <c r="A216" s="1637"/>
      <c r="B216" s="1637"/>
      <c r="C216" s="1435"/>
    </row>
    <row r="217" spans="1:3" ht="13.9" customHeight="1" x14ac:dyDescent="0.2">
      <c r="A217" s="1637"/>
      <c r="B217" s="1637"/>
      <c r="C217" s="1435"/>
    </row>
    <row r="218" spans="1:3" ht="13.9" customHeight="1" x14ac:dyDescent="0.2">
      <c r="A218" s="1637"/>
      <c r="B218" s="1637"/>
      <c r="C218" s="1435"/>
    </row>
    <row r="219" spans="1:3" ht="13.9" customHeight="1" x14ac:dyDescent="0.2">
      <c r="A219" s="1637"/>
      <c r="B219" s="1637"/>
      <c r="C219" s="1435"/>
    </row>
    <row r="220" spans="1:3" ht="13.9" customHeight="1" x14ac:dyDescent="0.2">
      <c r="A220" s="1637"/>
      <c r="B220" s="1637"/>
      <c r="C220" s="1435"/>
    </row>
    <row r="221" spans="1:3" ht="13.9" customHeight="1" x14ac:dyDescent="0.2">
      <c r="A221" s="1637"/>
      <c r="B221" s="1637"/>
      <c r="C221" s="1435"/>
    </row>
    <row r="222" spans="1:3" ht="13.9" customHeight="1" x14ac:dyDescent="0.2">
      <c r="A222" s="1637"/>
      <c r="B222" s="1637"/>
      <c r="C222" s="1435"/>
    </row>
    <row r="223" spans="1:3" ht="13.9" customHeight="1" x14ac:dyDescent="0.2">
      <c r="A223" s="1637"/>
      <c r="B223" s="1637"/>
      <c r="C223" s="1435"/>
    </row>
    <row r="224" spans="1:3" ht="13.9" customHeight="1" x14ac:dyDescent="0.2">
      <c r="A224" s="1637"/>
      <c r="B224" s="1637"/>
      <c r="C224" s="1435"/>
    </row>
    <row r="225" spans="1:3" ht="13.9" customHeight="1" x14ac:dyDescent="0.2">
      <c r="A225" s="1637"/>
      <c r="B225" s="1637"/>
      <c r="C225" s="1435"/>
    </row>
    <row r="226" spans="1:3" ht="13.9" customHeight="1" x14ac:dyDescent="0.2">
      <c r="A226" s="1637"/>
      <c r="B226" s="1637"/>
      <c r="C226" s="1435"/>
    </row>
    <row r="227" spans="1:3" ht="13.9" customHeight="1" x14ac:dyDescent="0.2">
      <c r="A227" s="1637"/>
      <c r="B227" s="1637"/>
      <c r="C227" s="1435"/>
    </row>
    <row r="228" spans="1:3" ht="13.9" customHeight="1" x14ac:dyDescent="0.2">
      <c r="A228" s="1637"/>
      <c r="B228" s="1637"/>
      <c r="C228" s="1435"/>
    </row>
    <row r="229" spans="1:3" ht="13.9" customHeight="1" x14ac:dyDescent="0.2">
      <c r="A229" s="1637"/>
      <c r="B229" s="1637"/>
      <c r="C229" s="1435"/>
    </row>
    <row r="230" spans="1:3" ht="13.9" customHeight="1" x14ac:dyDescent="0.2">
      <c r="A230" s="1637"/>
      <c r="B230" s="1637"/>
      <c r="C230" s="1435"/>
    </row>
    <row r="231" spans="1:3" ht="13.9" customHeight="1" x14ac:dyDescent="0.2">
      <c r="A231" s="1637"/>
      <c r="B231" s="1637"/>
      <c r="C231" s="1435"/>
    </row>
    <row r="232" spans="1:3" ht="13.9" customHeight="1" x14ac:dyDescent="0.2">
      <c r="A232" s="1637"/>
      <c r="B232" s="1637"/>
      <c r="C232" s="1435"/>
    </row>
    <row r="233" spans="1:3" ht="13.9" customHeight="1" x14ac:dyDescent="0.2">
      <c r="A233" s="1637"/>
      <c r="B233" s="1637"/>
      <c r="C233" s="1435"/>
    </row>
    <row r="234" spans="1:3" ht="13.9" customHeight="1" x14ac:dyDescent="0.2">
      <c r="A234" s="1637"/>
      <c r="B234" s="1637"/>
      <c r="C234" s="1435"/>
    </row>
    <row r="235" spans="1:3" ht="13.9" customHeight="1" x14ac:dyDescent="0.2">
      <c r="A235" s="1637"/>
      <c r="B235" s="1637"/>
      <c r="C235" s="1435"/>
    </row>
    <row r="236" spans="1:3" ht="13.9" customHeight="1" x14ac:dyDescent="0.2">
      <c r="A236" s="1637"/>
      <c r="B236" s="1637"/>
      <c r="C236" s="1435"/>
    </row>
    <row r="237" spans="1:3" ht="13.9" customHeight="1" x14ac:dyDescent="0.2">
      <c r="A237" s="1637"/>
      <c r="B237" s="1637"/>
      <c r="C237" s="1435"/>
    </row>
    <row r="238" spans="1:3" ht="13.9" customHeight="1" x14ac:dyDescent="0.2">
      <c r="A238" s="1637"/>
      <c r="B238" s="1637"/>
      <c r="C238" s="1435"/>
    </row>
    <row r="239" spans="1:3" ht="13.9" customHeight="1" x14ac:dyDescent="0.2">
      <c r="A239" s="1637"/>
      <c r="B239" s="1637"/>
      <c r="C239" s="1435"/>
    </row>
    <row r="240" spans="1:3" ht="13.9" customHeight="1" x14ac:dyDescent="0.2">
      <c r="A240" s="1637"/>
      <c r="B240" s="1637"/>
      <c r="C240" s="1435"/>
    </row>
    <row r="241" spans="1:3" ht="13.9" customHeight="1" x14ac:dyDescent="0.2">
      <c r="A241" s="1637"/>
      <c r="B241" s="1637"/>
      <c r="C241" s="1435"/>
    </row>
    <row r="242" spans="1:3" ht="13.9" customHeight="1" x14ac:dyDescent="0.2">
      <c r="A242" s="1637"/>
      <c r="B242" s="1637"/>
      <c r="C242" s="1435"/>
    </row>
    <row r="243" spans="1:3" ht="13.9" customHeight="1" x14ac:dyDescent="0.2">
      <c r="A243" s="1637"/>
      <c r="B243" s="1637"/>
      <c r="C243" s="1435"/>
    </row>
    <row r="244" spans="1:3" ht="13.9" customHeight="1" x14ac:dyDescent="0.2">
      <c r="A244" s="1637"/>
      <c r="B244" s="1637"/>
      <c r="C244" s="1435"/>
    </row>
    <row r="245" spans="1:3" ht="13.9" customHeight="1" x14ac:dyDescent="0.2">
      <c r="A245" s="1637"/>
      <c r="B245" s="1637"/>
      <c r="C245" s="1435"/>
    </row>
    <row r="246" spans="1:3" ht="13.9" customHeight="1" x14ac:dyDescent="0.2">
      <c r="A246" s="1637"/>
      <c r="B246" s="1637"/>
      <c r="C246" s="1435"/>
    </row>
    <row r="247" spans="1:3" ht="13.9" customHeight="1" x14ac:dyDescent="0.2">
      <c r="A247" s="1637"/>
      <c r="B247" s="1637"/>
      <c r="C247" s="1435"/>
    </row>
    <row r="248" spans="1:3" ht="13.9" customHeight="1" x14ac:dyDescent="0.2">
      <c r="A248" s="1637"/>
      <c r="B248" s="1637"/>
      <c r="C248" s="1435"/>
    </row>
    <row r="249" spans="1:3" ht="13.9" customHeight="1" x14ac:dyDescent="0.2">
      <c r="A249" s="1637"/>
      <c r="B249" s="1637"/>
      <c r="C249" s="1435"/>
    </row>
    <row r="250" spans="1:3" ht="13.9" customHeight="1" x14ac:dyDescent="0.2">
      <c r="A250" s="1637"/>
      <c r="B250" s="1637"/>
      <c r="C250" s="1435"/>
    </row>
    <row r="251" spans="1:3" ht="13.9" customHeight="1" x14ac:dyDescent="0.2">
      <c r="A251" s="1637"/>
      <c r="B251" s="1637"/>
      <c r="C251" s="1435"/>
    </row>
    <row r="252" spans="1:3" ht="13.9" customHeight="1" x14ac:dyDescent="0.2">
      <c r="A252" s="1637"/>
      <c r="B252" s="1637"/>
      <c r="C252" s="1435"/>
    </row>
    <row r="253" spans="1:3" ht="13.9" customHeight="1" x14ac:dyDescent="0.2">
      <c r="A253" s="1637"/>
      <c r="B253" s="1637"/>
      <c r="C253" s="1435"/>
    </row>
    <row r="254" spans="1:3" ht="13.9" customHeight="1" x14ac:dyDescent="0.2">
      <c r="A254" s="1637"/>
      <c r="B254" s="1637"/>
      <c r="C254" s="1435"/>
    </row>
    <row r="255" spans="1:3" ht="13.9" customHeight="1" x14ac:dyDescent="0.2">
      <c r="A255" s="1637"/>
      <c r="B255" s="1637"/>
      <c r="C255" s="1435"/>
    </row>
    <row r="256" spans="1:3" ht="13.9" customHeight="1" x14ac:dyDescent="0.2">
      <c r="A256" s="1637"/>
      <c r="B256" s="1637"/>
      <c r="C256" s="1435"/>
    </row>
    <row r="257" spans="1:3" ht="13.9" customHeight="1" x14ac:dyDescent="0.2">
      <c r="A257" s="1637"/>
      <c r="B257" s="1637"/>
      <c r="C257" s="1435"/>
    </row>
    <row r="258" spans="1:3" ht="13.9" customHeight="1" x14ac:dyDescent="0.2">
      <c r="A258" s="1637"/>
      <c r="B258" s="1637"/>
      <c r="C258" s="1435"/>
    </row>
    <row r="259" spans="1:3" ht="13.9" customHeight="1" x14ac:dyDescent="0.2">
      <c r="A259" s="1637"/>
      <c r="B259" s="1637"/>
      <c r="C259" s="1435"/>
    </row>
    <row r="260" spans="1:3" ht="13.9" customHeight="1" x14ac:dyDescent="0.2">
      <c r="A260" s="1637"/>
      <c r="B260" s="1637"/>
      <c r="C260" s="1435"/>
    </row>
    <row r="261" spans="1:3" ht="13.9" customHeight="1" x14ac:dyDescent="0.2">
      <c r="A261" s="1637"/>
      <c r="B261" s="1637"/>
      <c r="C261" s="1435"/>
    </row>
    <row r="262" spans="1:3" ht="13.9" customHeight="1" x14ac:dyDescent="0.2">
      <c r="A262" s="1637"/>
      <c r="B262" s="1637"/>
      <c r="C262" s="1435"/>
    </row>
    <row r="263" spans="1:3" ht="13.9" customHeight="1" x14ac:dyDescent="0.2">
      <c r="A263" s="1637"/>
      <c r="B263" s="1637"/>
      <c r="C263" s="1435"/>
    </row>
    <row r="264" spans="1:3" ht="13.9" customHeight="1" x14ac:dyDescent="0.2">
      <c r="A264" s="1637"/>
      <c r="B264" s="1637"/>
      <c r="C264" s="1435"/>
    </row>
    <row r="265" spans="1:3" ht="13.9" customHeight="1" x14ac:dyDescent="0.2">
      <c r="A265" s="1637"/>
      <c r="B265" s="1637"/>
      <c r="C265" s="1435"/>
    </row>
    <row r="266" spans="1:3" ht="13.9" customHeight="1" x14ac:dyDescent="0.2">
      <c r="A266" s="1637"/>
      <c r="B266" s="1637"/>
      <c r="C266" s="1435"/>
    </row>
    <row r="267" spans="1:3" ht="13.9" customHeight="1" x14ac:dyDescent="0.2">
      <c r="A267" s="1637"/>
      <c r="B267" s="1637"/>
      <c r="C267" s="1435"/>
    </row>
    <row r="268" spans="1:3" ht="13.9" customHeight="1" x14ac:dyDescent="0.2">
      <c r="A268" s="1637"/>
      <c r="B268" s="1637"/>
      <c r="C268" s="1435"/>
    </row>
    <row r="269" spans="1:3" ht="13.9" customHeight="1" x14ac:dyDescent="0.2">
      <c r="A269" s="1637"/>
      <c r="B269" s="1637"/>
      <c r="C269" s="1435"/>
    </row>
    <row r="270" spans="1:3" ht="13.9" customHeight="1" x14ac:dyDescent="0.2">
      <c r="A270" s="1637"/>
      <c r="B270" s="1637"/>
      <c r="C270" s="1435"/>
    </row>
    <row r="271" spans="1:3" ht="13.9" customHeight="1" x14ac:dyDescent="0.2">
      <c r="A271" s="1637"/>
      <c r="B271" s="1637"/>
      <c r="C271" s="1435"/>
    </row>
    <row r="272" spans="1:3" ht="13.9" customHeight="1" x14ac:dyDescent="0.2">
      <c r="A272" s="1637"/>
      <c r="B272" s="1637"/>
      <c r="C272" s="1435"/>
    </row>
    <row r="273" spans="1:3" ht="13.9" customHeight="1" x14ac:dyDescent="0.2">
      <c r="A273" s="1637"/>
      <c r="B273" s="1637"/>
      <c r="C273" s="1435"/>
    </row>
    <row r="274" spans="1:3" ht="13.9" customHeight="1" x14ac:dyDescent="0.2">
      <c r="A274" s="1637"/>
      <c r="B274" s="1637"/>
      <c r="C274" s="1435"/>
    </row>
    <row r="275" spans="1:3" ht="13.9" customHeight="1" x14ac:dyDescent="0.2">
      <c r="A275" s="1637"/>
      <c r="B275" s="1637"/>
      <c r="C275" s="1435"/>
    </row>
    <row r="276" spans="1:3" ht="13.9" customHeight="1" x14ac:dyDescent="0.2">
      <c r="A276" s="1637"/>
      <c r="B276" s="1637"/>
      <c r="C276" s="1435"/>
    </row>
    <row r="277" spans="1:3" ht="13.9" customHeight="1" x14ac:dyDescent="0.2">
      <c r="A277" s="1637"/>
      <c r="B277" s="1637"/>
      <c r="C277" s="1435"/>
    </row>
    <row r="278" spans="1:3" ht="13.9" customHeight="1" x14ac:dyDescent="0.2">
      <c r="A278" s="1637"/>
      <c r="B278" s="1637"/>
      <c r="C278" s="1435"/>
    </row>
    <row r="279" spans="1:3" ht="13.9" customHeight="1" x14ac:dyDescent="0.2">
      <c r="A279" s="1637"/>
      <c r="B279" s="1637"/>
      <c r="C279" s="1435"/>
    </row>
    <row r="280" spans="1:3" ht="13.9" customHeight="1" x14ac:dyDescent="0.2">
      <c r="A280" s="1637"/>
      <c r="B280" s="1637"/>
      <c r="C280" s="1435"/>
    </row>
    <row r="281" spans="1:3" ht="13.9" customHeight="1" x14ac:dyDescent="0.2">
      <c r="A281" s="1637"/>
      <c r="B281" s="1637"/>
      <c r="C281" s="1435"/>
    </row>
    <row r="282" spans="1:3" ht="13.9" customHeight="1" x14ac:dyDescent="0.2">
      <c r="A282" s="1637"/>
      <c r="B282" s="1637"/>
      <c r="C282" s="1435"/>
    </row>
    <row r="283" spans="1:3" ht="13.9" customHeight="1" x14ac:dyDescent="0.2">
      <c r="A283" s="1637"/>
      <c r="B283" s="1637"/>
      <c r="C283" s="1435"/>
    </row>
    <row r="284" spans="1:3" ht="13.9" customHeight="1" x14ac:dyDescent="0.2">
      <c r="A284" s="1637"/>
      <c r="B284" s="1637"/>
      <c r="C284" s="1435"/>
    </row>
    <row r="285" spans="1:3" ht="13.9" customHeight="1" x14ac:dyDescent="0.2">
      <c r="A285" s="1637"/>
      <c r="B285" s="1637"/>
      <c r="C285" s="1435"/>
    </row>
    <row r="286" spans="1:3" ht="13.9" customHeight="1" x14ac:dyDescent="0.2">
      <c r="A286" s="1637"/>
      <c r="B286" s="1637"/>
      <c r="C286" s="1435"/>
    </row>
    <row r="287" spans="1:3" ht="13.9" customHeight="1" x14ac:dyDescent="0.2">
      <c r="A287" s="1637"/>
      <c r="B287" s="1637"/>
      <c r="C287" s="1435"/>
    </row>
    <row r="288" spans="1:3" ht="13.9" customHeight="1" x14ac:dyDescent="0.2">
      <c r="A288" s="1637"/>
      <c r="B288" s="1637"/>
      <c r="C288" s="1435"/>
    </row>
    <row r="289" spans="1:3" ht="13.9" customHeight="1" x14ac:dyDescent="0.2">
      <c r="A289" s="1637"/>
      <c r="B289" s="1637"/>
      <c r="C289" s="1435"/>
    </row>
    <row r="290" spans="1:3" ht="13.9" customHeight="1" x14ac:dyDescent="0.2">
      <c r="A290" s="1637"/>
      <c r="B290" s="1637"/>
      <c r="C290" s="1435"/>
    </row>
    <row r="291" spans="1:3" ht="13.9" customHeight="1" x14ac:dyDescent="0.2">
      <c r="A291" s="1637"/>
      <c r="B291" s="1637"/>
      <c r="C291" s="1435"/>
    </row>
    <row r="292" spans="1:3" ht="13.9" customHeight="1" x14ac:dyDescent="0.2">
      <c r="A292" s="1637"/>
      <c r="B292" s="1637"/>
      <c r="C292" s="1435"/>
    </row>
    <row r="293" spans="1:3" ht="13.9" customHeight="1" x14ac:dyDescent="0.2">
      <c r="A293" s="1637"/>
      <c r="B293" s="1637"/>
      <c r="C293" s="1435"/>
    </row>
    <row r="294" spans="1:3" ht="13.9" customHeight="1" x14ac:dyDescent="0.2">
      <c r="A294" s="1637"/>
      <c r="B294" s="1637"/>
      <c r="C294" s="1435"/>
    </row>
    <row r="295" spans="1:3" ht="13.9" customHeight="1" x14ac:dyDescent="0.2">
      <c r="A295" s="1637"/>
      <c r="B295" s="1637"/>
      <c r="C295" s="1435"/>
    </row>
    <row r="296" spans="1:3" ht="13.9" customHeight="1" x14ac:dyDescent="0.2">
      <c r="A296" s="1637"/>
      <c r="B296" s="1637"/>
      <c r="C296" s="1435"/>
    </row>
    <row r="297" spans="1:3" ht="13.9" customHeight="1" x14ac:dyDescent="0.2">
      <c r="A297" s="1637"/>
      <c r="B297" s="1637"/>
      <c r="C297" s="1435"/>
    </row>
    <row r="298" spans="1:3" ht="13.9" customHeight="1" x14ac:dyDescent="0.2">
      <c r="A298" s="1637"/>
      <c r="B298" s="1637"/>
      <c r="C298" s="1435"/>
    </row>
    <row r="299" spans="1:3" ht="13.9" customHeight="1" x14ac:dyDescent="0.2">
      <c r="A299" s="1637"/>
      <c r="B299" s="1637"/>
      <c r="C299" s="1435"/>
    </row>
    <row r="300" spans="1:3" ht="13.9" customHeight="1" x14ac:dyDescent="0.2">
      <c r="A300" s="1637"/>
      <c r="B300" s="1637"/>
      <c r="C300" s="1435"/>
    </row>
    <row r="301" spans="1:3" ht="13.9" customHeight="1" x14ac:dyDescent="0.2">
      <c r="A301" s="1637"/>
      <c r="B301" s="1637"/>
      <c r="C301" s="1435"/>
    </row>
    <row r="302" spans="1:3" ht="13.9" customHeight="1" x14ac:dyDescent="0.2">
      <c r="A302" s="1637"/>
      <c r="B302" s="1637"/>
      <c r="C302" s="1435"/>
    </row>
    <row r="303" spans="1:3" ht="13.9" customHeight="1" x14ac:dyDescent="0.2">
      <c r="A303" s="1637"/>
      <c r="B303" s="1637"/>
      <c r="C303" s="1435"/>
    </row>
    <row r="304" spans="1:3" ht="13.9" customHeight="1" x14ac:dyDescent="0.2">
      <c r="A304" s="1637"/>
      <c r="B304" s="1637"/>
      <c r="C304" s="1435"/>
    </row>
    <row r="305" spans="1:3" ht="13.9" customHeight="1" x14ac:dyDescent="0.2">
      <c r="A305" s="1637"/>
      <c r="B305" s="1637"/>
      <c r="C305" s="1435"/>
    </row>
    <row r="306" spans="1:3" ht="13.9" customHeight="1" x14ac:dyDescent="0.2">
      <c r="A306" s="1637"/>
      <c r="B306" s="1637"/>
      <c r="C306" s="1435"/>
    </row>
    <row r="307" spans="1:3" ht="13.9" customHeight="1" x14ac:dyDescent="0.2">
      <c r="A307" s="1637"/>
      <c r="B307" s="1637"/>
      <c r="C307" s="1435"/>
    </row>
    <row r="308" spans="1:3" ht="13.9" customHeight="1" x14ac:dyDescent="0.2">
      <c r="A308" s="1637"/>
      <c r="B308" s="1637"/>
      <c r="C308" s="1435"/>
    </row>
    <row r="309" spans="1:3" ht="13.9" customHeight="1" x14ac:dyDescent="0.2">
      <c r="A309" s="1637"/>
      <c r="B309" s="1637"/>
      <c r="C309" s="1435"/>
    </row>
    <row r="310" spans="1:3" ht="13.9" customHeight="1" x14ac:dyDescent="0.2">
      <c r="A310" s="1637"/>
      <c r="B310" s="1637"/>
      <c r="C310" s="1435"/>
    </row>
    <row r="311" spans="1:3" ht="13.9" customHeight="1" x14ac:dyDescent="0.2">
      <c r="A311" s="1637"/>
      <c r="B311" s="1637"/>
      <c r="C311" s="1435"/>
    </row>
    <row r="312" spans="1:3" ht="13.9" customHeight="1" x14ac:dyDescent="0.2">
      <c r="A312" s="1637"/>
      <c r="B312" s="1637"/>
      <c r="C312" s="1435"/>
    </row>
    <row r="313" spans="1:3" ht="13.9" customHeight="1" x14ac:dyDescent="0.2">
      <c r="A313" s="1637"/>
      <c r="B313" s="1637"/>
      <c r="C313" s="1435"/>
    </row>
    <row r="314" spans="1:3" ht="13.9" customHeight="1" x14ac:dyDescent="0.2">
      <c r="A314" s="1637"/>
      <c r="B314" s="1637"/>
      <c r="C314" s="1435"/>
    </row>
    <row r="315" spans="1:3" ht="13.9" customHeight="1" x14ac:dyDescent="0.2">
      <c r="A315" s="1637"/>
      <c r="B315" s="1637"/>
      <c r="C315" s="1435"/>
    </row>
    <row r="316" spans="1:3" ht="13.9" customHeight="1" x14ac:dyDescent="0.2">
      <c r="A316" s="1637"/>
      <c r="B316" s="1637"/>
      <c r="C316" s="1435"/>
    </row>
    <row r="317" spans="1:3" ht="13.9" customHeight="1" x14ac:dyDescent="0.2">
      <c r="A317" s="1637"/>
      <c r="B317" s="1637"/>
      <c r="C317" s="1435"/>
    </row>
    <row r="318" spans="1:3" ht="13.9" customHeight="1" x14ac:dyDescent="0.2">
      <c r="A318" s="1637"/>
      <c r="B318" s="1637"/>
      <c r="C318" s="1435"/>
    </row>
    <row r="319" spans="1:3" ht="13.9" customHeight="1" x14ac:dyDescent="0.2">
      <c r="A319" s="1637"/>
      <c r="B319" s="1637"/>
      <c r="C319" s="1435"/>
    </row>
    <row r="320" spans="1:3" ht="13.9" customHeight="1" x14ac:dyDescent="0.2">
      <c r="A320" s="1637"/>
      <c r="B320" s="1637"/>
      <c r="C320" s="1435"/>
    </row>
    <row r="321" spans="1:3" ht="13.9" customHeight="1" x14ac:dyDescent="0.2">
      <c r="A321" s="1637"/>
      <c r="B321" s="1637"/>
      <c r="C321" s="1435"/>
    </row>
    <row r="322" spans="1:3" ht="13.9" customHeight="1" x14ac:dyDescent="0.2">
      <c r="A322" s="1637"/>
      <c r="B322" s="1637"/>
      <c r="C322" s="1435"/>
    </row>
    <row r="323" spans="1:3" ht="13.9" customHeight="1" x14ac:dyDescent="0.2">
      <c r="A323" s="1637"/>
      <c r="B323" s="1637"/>
      <c r="C323" s="1435"/>
    </row>
    <row r="324" spans="1:3" ht="13.9" customHeight="1" x14ac:dyDescent="0.2">
      <c r="A324" s="1637"/>
      <c r="B324" s="1637"/>
      <c r="C324" s="1435"/>
    </row>
    <row r="325" spans="1:3" ht="13.9" customHeight="1" x14ac:dyDescent="0.2">
      <c r="A325" s="1637"/>
      <c r="B325" s="1637"/>
      <c r="C325" s="1435"/>
    </row>
    <row r="326" spans="1:3" ht="13.9" customHeight="1" x14ac:dyDescent="0.2">
      <c r="A326" s="1637"/>
      <c r="B326" s="1637"/>
      <c r="C326" s="1435"/>
    </row>
    <row r="327" spans="1:3" ht="13.9" customHeight="1" x14ac:dyDescent="0.2">
      <c r="A327" s="1637"/>
      <c r="B327" s="1637"/>
      <c r="C327" s="1435"/>
    </row>
    <row r="328" spans="1:3" ht="13.9" customHeight="1" x14ac:dyDescent="0.2">
      <c r="A328" s="1637"/>
      <c r="B328" s="1637"/>
      <c r="C328" s="1435"/>
    </row>
    <row r="329" spans="1:3" ht="13.9" customHeight="1" x14ac:dyDescent="0.2">
      <c r="A329" s="1637"/>
      <c r="B329" s="1637"/>
      <c r="C329" s="1435"/>
    </row>
    <row r="330" spans="1:3" ht="13.9" customHeight="1" x14ac:dyDescent="0.2">
      <c r="A330" s="1637"/>
      <c r="B330" s="1637"/>
      <c r="C330" s="1435"/>
    </row>
    <row r="331" spans="1:3" ht="13.9" customHeight="1" x14ac:dyDescent="0.2">
      <c r="A331" s="1637"/>
      <c r="B331" s="1637"/>
      <c r="C331" s="1435"/>
    </row>
    <row r="332" spans="1:3" ht="13.9" customHeight="1" x14ac:dyDescent="0.2">
      <c r="A332" s="1637"/>
      <c r="B332" s="1637"/>
      <c r="C332" s="1435"/>
    </row>
    <row r="333" spans="1:3" ht="13.9" customHeight="1" x14ac:dyDescent="0.2">
      <c r="A333" s="1637"/>
      <c r="B333" s="1637"/>
      <c r="C333" s="1435"/>
    </row>
    <row r="334" spans="1:3" ht="13.9" customHeight="1" x14ac:dyDescent="0.2">
      <c r="A334" s="1637"/>
      <c r="B334" s="1637"/>
      <c r="C334" s="1435"/>
    </row>
    <row r="335" spans="1:3" ht="13.9" customHeight="1" x14ac:dyDescent="0.2">
      <c r="A335" s="1637"/>
      <c r="B335" s="1637"/>
      <c r="C335" s="1435"/>
    </row>
    <row r="336" spans="1:3" ht="13.9" customHeight="1" x14ac:dyDescent="0.2">
      <c r="A336" s="1637"/>
      <c r="B336" s="1637"/>
      <c r="C336" s="1435"/>
    </row>
    <row r="337" spans="1:3" ht="13.9" customHeight="1" x14ac:dyDescent="0.2">
      <c r="A337" s="1637"/>
      <c r="B337" s="1637"/>
      <c r="C337" s="1435"/>
    </row>
    <row r="338" spans="1:3" ht="13.9" customHeight="1" x14ac:dyDescent="0.2">
      <c r="A338" s="1637"/>
      <c r="B338" s="1637"/>
      <c r="C338" s="1435"/>
    </row>
    <row r="339" spans="1:3" ht="13.9" customHeight="1" x14ac:dyDescent="0.2">
      <c r="A339" s="1637"/>
      <c r="B339" s="1637"/>
      <c r="C339" s="1435"/>
    </row>
    <row r="340" spans="1:3" ht="13.9" customHeight="1" x14ac:dyDescent="0.2">
      <c r="A340" s="1637"/>
      <c r="B340" s="1637"/>
      <c r="C340" s="1435"/>
    </row>
    <row r="341" spans="1:3" ht="13.9" customHeight="1" x14ac:dyDescent="0.2">
      <c r="A341" s="1637"/>
      <c r="B341" s="1637"/>
      <c r="C341" s="1435"/>
    </row>
    <row r="342" spans="1:3" ht="13.9" customHeight="1" x14ac:dyDescent="0.2">
      <c r="A342" s="1637"/>
      <c r="B342" s="1637"/>
      <c r="C342" s="1435"/>
    </row>
    <row r="343" spans="1:3" ht="13.9" customHeight="1" x14ac:dyDescent="0.2">
      <c r="A343" s="1637"/>
      <c r="B343" s="1637"/>
      <c r="C343" s="1435"/>
    </row>
    <row r="344" spans="1:3" ht="13.9" customHeight="1" x14ac:dyDescent="0.2">
      <c r="A344" s="1637"/>
      <c r="B344" s="1637"/>
      <c r="C344" s="1435"/>
    </row>
    <row r="345" spans="1:3" ht="13.9" customHeight="1" x14ac:dyDescent="0.2">
      <c r="A345" s="1637"/>
      <c r="B345" s="1637"/>
      <c r="C345" s="1435"/>
    </row>
    <row r="346" spans="1:3" ht="13.9" customHeight="1" x14ac:dyDescent="0.2">
      <c r="A346" s="1637"/>
      <c r="B346" s="1637"/>
      <c r="C346" s="1435"/>
    </row>
    <row r="347" spans="1:3" ht="13.9" customHeight="1" x14ac:dyDescent="0.2">
      <c r="A347" s="1637"/>
      <c r="B347" s="1637"/>
      <c r="C347" s="1435"/>
    </row>
    <row r="348" spans="1:3" ht="13.9" customHeight="1" x14ac:dyDescent="0.2">
      <c r="A348" s="1637"/>
      <c r="B348" s="1637"/>
      <c r="C348" s="1435"/>
    </row>
    <row r="349" spans="1:3" ht="13.9" customHeight="1" x14ac:dyDescent="0.2">
      <c r="A349" s="1637"/>
      <c r="B349" s="1637"/>
      <c r="C349" s="1435"/>
    </row>
    <row r="350" spans="1:3" ht="13.9" customHeight="1" x14ac:dyDescent="0.2">
      <c r="A350" s="1637"/>
      <c r="B350" s="1637"/>
      <c r="C350" s="1435"/>
    </row>
    <row r="351" spans="1:3" ht="13.9" customHeight="1" x14ac:dyDescent="0.2">
      <c r="A351" s="1637"/>
      <c r="B351" s="1637"/>
      <c r="C351" s="1435"/>
    </row>
    <row r="352" spans="1:3" ht="13.9" customHeight="1" x14ac:dyDescent="0.2">
      <c r="A352" s="1637"/>
      <c r="B352" s="1637"/>
      <c r="C352" s="1435"/>
    </row>
    <row r="353" spans="1:3" ht="13.9" customHeight="1" x14ac:dyDescent="0.2">
      <c r="A353" s="1637"/>
      <c r="B353" s="1637"/>
      <c r="C353" s="1435"/>
    </row>
    <row r="354" spans="1:3" ht="13.9" customHeight="1" x14ac:dyDescent="0.2">
      <c r="A354" s="1637"/>
      <c r="B354" s="1637"/>
      <c r="C354" s="1435"/>
    </row>
    <row r="355" spans="1:3" ht="13.9" customHeight="1" x14ac:dyDescent="0.2">
      <c r="A355" s="1637"/>
      <c r="B355" s="1637"/>
      <c r="C355" s="1435"/>
    </row>
    <row r="356" spans="1:3" ht="13.9" customHeight="1" x14ac:dyDescent="0.2">
      <c r="A356" s="1637"/>
      <c r="B356" s="1637"/>
      <c r="C356" s="1435"/>
    </row>
    <row r="357" spans="1:3" ht="13.9" customHeight="1" x14ac:dyDescent="0.2">
      <c r="A357" s="1637"/>
      <c r="B357" s="1637"/>
      <c r="C357" s="1435"/>
    </row>
    <row r="358" spans="1:3" ht="13.9" customHeight="1" x14ac:dyDescent="0.2">
      <c r="A358" s="1637"/>
      <c r="B358" s="1637"/>
      <c r="C358" s="1435"/>
    </row>
    <row r="359" spans="1:3" ht="13.9" customHeight="1" x14ac:dyDescent="0.2">
      <c r="A359" s="1637"/>
      <c r="B359" s="1637"/>
      <c r="C359" s="1435"/>
    </row>
    <row r="360" spans="1:3" ht="13.9" customHeight="1" x14ac:dyDescent="0.2">
      <c r="A360" s="1637"/>
      <c r="B360" s="1637"/>
      <c r="C360" s="1435"/>
    </row>
    <row r="361" spans="1:3" ht="13.9" customHeight="1" x14ac:dyDescent="0.2">
      <c r="A361" s="1637"/>
      <c r="B361" s="1637"/>
      <c r="C361" s="1435"/>
    </row>
    <row r="362" spans="1:3" ht="13.9" customHeight="1" x14ac:dyDescent="0.2">
      <c r="A362" s="1637"/>
      <c r="B362" s="1637"/>
      <c r="C362" s="1435"/>
    </row>
    <row r="363" spans="1:3" ht="13.9" customHeight="1" x14ac:dyDescent="0.2">
      <c r="A363" s="1637"/>
      <c r="B363" s="1637"/>
      <c r="C363" s="1435"/>
    </row>
    <row r="364" spans="1:3" ht="13.9" customHeight="1" x14ac:dyDescent="0.2">
      <c r="A364" s="1637"/>
      <c r="B364" s="1637"/>
      <c r="C364" s="1435"/>
    </row>
    <row r="365" spans="1:3" ht="13.9" customHeight="1" x14ac:dyDescent="0.2">
      <c r="A365" s="1637"/>
      <c r="B365" s="1637"/>
      <c r="C365" s="1435"/>
    </row>
    <row r="366" spans="1:3" ht="13.9" customHeight="1" x14ac:dyDescent="0.2">
      <c r="A366" s="1637"/>
      <c r="B366" s="1637"/>
      <c r="C366" s="1435"/>
    </row>
    <row r="367" spans="1:3" ht="13.9" customHeight="1" x14ac:dyDescent="0.2">
      <c r="A367" s="1637"/>
      <c r="B367" s="1637"/>
      <c r="C367" s="1435"/>
    </row>
    <row r="368" spans="1:3" ht="13.9" customHeight="1" x14ac:dyDescent="0.2">
      <c r="A368" s="1637"/>
      <c r="B368" s="1637"/>
      <c r="C368" s="1435"/>
    </row>
    <row r="369" spans="1:3" ht="13.9" customHeight="1" x14ac:dyDescent="0.2">
      <c r="A369" s="1637"/>
      <c r="B369" s="1637"/>
      <c r="C369" s="1435"/>
    </row>
    <row r="370" spans="1:3" ht="13.9" customHeight="1" x14ac:dyDescent="0.2">
      <c r="A370" s="1637"/>
      <c r="B370" s="1637"/>
      <c r="C370" s="1435"/>
    </row>
    <row r="371" spans="1:3" ht="13.9" customHeight="1" x14ac:dyDescent="0.2">
      <c r="A371" s="1637"/>
      <c r="B371" s="1637"/>
      <c r="C371" s="1435"/>
    </row>
    <row r="372" spans="1:3" ht="13.9" customHeight="1" x14ac:dyDescent="0.2">
      <c r="A372" s="1637"/>
      <c r="B372" s="1637"/>
      <c r="C372" s="1435"/>
    </row>
    <row r="373" spans="1:3" ht="13.9" customHeight="1" x14ac:dyDescent="0.2">
      <c r="A373" s="1637"/>
      <c r="B373" s="1637"/>
      <c r="C373" s="1435"/>
    </row>
    <row r="374" spans="1:3" ht="13.9" customHeight="1" x14ac:dyDescent="0.2">
      <c r="A374" s="1637"/>
      <c r="B374" s="1637"/>
      <c r="C374" s="1435"/>
    </row>
    <row r="375" spans="1:3" ht="13.9" customHeight="1" x14ac:dyDescent="0.2">
      <c r="A375" s="1637"/>
      <c r="B375" s="1637"/>
      <c r="C375" s="1435"/>
    </row>
    <row r="376" spans="1:3" ht="13.9" customHeight="1" x14ac:dyDescent="0.2">
      <c r="A376" s="1637"/>
      <c r="B376" s="1637"/>
      <c r="C376" s="1435"/>
    </row>
    <row r="377" spans="1:3" ht="13.9" customHeight="1" x14ac:dyDescent="0.2">
      <c r="A377" s="1637"/>
      <c r="B377" s="1637"/>
      <c r="C377" s="1435"/>
    </row>
    <row r="378" spans="1:3" ht="13.9" customHeight="1" x14ac:dyDescent="0.2">
      <c r="A378" s="1637"/>
      <c r="B378" s="1637"/>
      <c r="C378" s="1435"/>
    </row>
    <row r="379" spans="1:3" ht="13.9" customHeight="1" x14ac:dyDescent="0.2">
      <c r="A379" s="1637"/>
      <c r="B379" s="1637"/>
      <c r="C379" s="1435"/>
    </row>
    <row r="380" spans="1:3" ht="13.9" customHeight="1" x14ac:dyDescent="0.2">
      <c r="A380" s="1637"/>
      <c r="B380" s="1637"/>
      <c r="C380" s="1435"/>
    </row>
    <row r="381" spans="1:3" ht="13.9" customHeight="1" x14ac:dyDescent="0.2">
      <c r="A381" s="1637"/>
      <c r="B381" s="1637"/>
      <c r="C381" s="1435"/>
    </row>
    <row r="382" spans="1:3" ht="13.9" customHeight="1" x14ac:dyDescent="0.2">
      <c r="A382" s="1637"/>
      <c r="B382" s="1637"/>
      <c r="C382" s="1435"/>
    </row>
    <row r="383" spans="1:3" ht="13.9" customHeight="1" x14ac:dyDescent="0.2">
      <c r="A383" s="1637"/>
      <c r="B383" s="1637"/>
      <c r="C383" s="1435"/>
    </row>
    <row r="384" spans="1:3" ht="13.9" customHeight="1" x14ac:dyDescent="0.2">
      <c r="A384" s="1637"/>
      <c r="B384" s="1637"/>
      <c r="C384" s="1435"/>
    </row>
    <row r="385" spans="1:3" ht="13.9" customHeight="1" x14ac:dyDescent="0.2">
      <c r="A385" s="1637"/>
      <c r="B385" s="1637"/>
      <c r="C385" s="1435"/>
    </row>
    <row r="386" spans="1:3" ht="13.9" customHeight="1" x14ac:dyDescent="0.2">
      <c r="A386" s="1637"/>
      <c r="B386" s="1637"/>
      <c r="C386" s="1435"/>
    </row>
    <row r="387" spans="1:3" ht="13.9" customHeight="1" x14ac:dyDescent="0.2">
      <c r="A387" s="1637"/>
      <c r="B387" s="1637"/>
      <c r="C387" s="1435"/>
    </row>
    <row r="388" spans="1:3" ht="13.9" customHeight="1" x14ac:dyDescent="0.2">
      <c r="A388" s="1637"/>
      <c r="B388" s="1637"/>
      <c r="C388" s="1435"/>
    </row>
    <row r="389" spans="1:3" ht="13.9" customHeight="1" x14ac:dyDescent="0.2">
      <c r="A389" s="1637"/>
      <c r="B389" s="1637"/>
      <c r="C389" s="1435"/>
    </row>
    <row r="390" spans="1:3" ht="13.9" customHeight="1" x14ac:dyDescent="0.2">
      <c r="A390" s="1637"/>
      <c r="B390" s="1637"/>
      <c r="C390" s="1435"/>
    </row>
    <row r="391" spans="1:3" ht="13.9" customHeight="1" x14ac:dyDescent="0.2">
      <c r="A391" s="1637"/>
      <c r="B391" s="1637"/>
      <c r="C391" s="1435"/>
    </row>
    <row r="392" spans="1:3" ht="13.9" customHeight="1" x14ac:dyDescent="0.2">
      <c r="A392" s="1637"/>
      <c r="B392" s="1637"/>
      <c r="C392" s="1435"/>
    </row>
    <row r="393" spans="1:3" ht="13.9" customHeight="1" x14ac:dyDescent="0.2">
      <c r="A393" s="1637"/>
      <c r="B393" s="1637"/>
      <c r="C393" s="1435"/>
    </row>
    <row r="394" spans="1:3" ht="13.9" customHeight="1" x14ac:dyDescent="0.2">
      <c r="A394" s="1637"/>
      <c r="B394" s="1637"/>
      <c r="C394" s="1435"/>
    </row>
    <row r="395" spans="1:3" ht="13.9" customHeight="1" x14ac:dyDescent="0.2">
      <c r="A395" s="1637"/>
      <c r="B395" s="1637"/>
      <c r="C395" s="1435"/>
    </row>
    <row r="396" spans="1:3" ht="13.9" customHeight="1" x14ac:dyDescent="0.2">
      <c r="A396" s="1637"/>
      <c r="B396" s="1637"/>
      <c r="C396" s="1435"/>
    </row>
    <row r="397" spans="1:3" ht="13.9" customHeight="1" x14ac:dyDescent="0.2">
      <c r="A397" s="1637"/>
      <c r="B397" s="1637"/>
      <c r="C397" s="1435"/>
    </row>
    <row r="398" spans="1:3" ht="13.9" customHeight="1" x14ac:dyDescent="0.2">
      <c r="A398" s="1637"/>
      <c r="B398" s="1637"/>
      <c r="C398" s="1435"/>
    </row>
    <row r="399" spans="1:3" ht="13.9" customHeight="1" x14ac:dyDescent="0.2">
      <c r="A399" s="1637"/>
      <c r="B399" s="1637"/>
      <c r="C399" s="1435"/>
    </row>
    <row r="400" spans="1:3" ht="13.9" customHeight="1" x14ac:dyDescent="0.2">
      <c r="A400" s="1637"/>
      <c r="B400" s="1637"/>
      <c r="C400" s="1435"/>
    </row>
    <row r="401" spans="1:3" ht="13.9" customHeight="1" x14ac:dyDescent="0.2">
      <c r="A401" s="1637"/>
      <c r="B401" s="1637"/>
      <c r="C401" s="1435"/>
    </row>
    <row r="402" spans="1:3" ht="13.9" customHeight="1" x14ac:dyDescent="0.2">
      <c r="A402" s="1637"/>
      <c r="B402" s="1637"/>
      <c r="C402" s="1435"/>
    </row>
    <row r="403" spans="1:3" ht="13.9" customHeight="1" x14ac:dyDescent="0.2">
      <c r="A403" s="1637"/>
      <c r="B403" s="1637"/>
      <c r="C403" s="1435"/>
    </row>
    <row r="404" spans="1:3" ht="13.9" customHeight="1" x14ac:dyDescent="0.2">
      <c r="A404" s="1637"/>
      <c r="B404" s="1637"/>
      <c r="C404" s="1435"/>
    </row>
    <row r="405" spans="1:3" ht="13.9" customHeight="1" x14ac:dyDescent="0.2">
      <c r="A405" s="1637"/>
      <c r="B405" s="1637"/>
      <c r="C405" s="1435"/>
    </row>
    <row r="406" spans="1:3" ht="13.9" customHeight="1" x14ac:dyDescent="0.2">
      <c r="A406" s="1637"/>
      <c r="B406" s="1637"/>
      <c r="C406" s="1435"/>
    </row>
    <row r="407" spans="1:3" ht="13.9" customHeight="1" x14ac:dyDescent="0.2">
      <c r="A407" s="1637"/>
      <c r="B407" s="1637"/>
      <c r="C407" s="1435"/>
    </row>
    <row r="408" spans="1:3" ht="13.9" customHeight="1" x14ac:dyDescent="0.2">
      <c r="A408" s="1637"/>
      <c r="B408" s="1637"/>
      <c r="C408" s="1435"/>
    </row>
    <row r="409" spans="1:3" ht="13.9" customHeight="1" x14ac:dyDescent="0.2">
      <c r="A409" s="1637"/>
      <c r="B409" s="1637"/>
      <c r="C409" s="1435"/>
    </row>
    <row r="410" spans="1:3" ht="13.9" customHeight="1" x14ac:dyDescent="0.2">
      <c r="A410" s="1637"/>
      <c r="B410" s="1637"/>
      <c r="C410" s="1435"/>
    </row>
    <row r="411" spans="1:3" ht="13.9" customHeight="1" x14ac:dyDescent="0.2">
      <c r="A411" s="1637"/>
      <c r="B411" s="1637"/>
      <c r="C411" s="1435"/>
    </row>
    <row r="412" spans="1:3" ht="13.9" customHeight="1" x14ac:dyDescent="0.2">
      <c r="A412" s="1637"/>
      <c r="B412" s="1637"/>
      <c r="C412" s="1435"/>
    </row>
    <row r="413" spans="1:3" ht="13.9" customHeight="1" x14ac:dyDescent="0.2">
      <c r="A413" s="1637"/>
      <c r="B413" s="1637"/>
      <c r="C413" s="1435"/>
    </row>
    <row r="414" spans="1:3" ht="13.9" customHeight="1" x14ac:dyDescent="0.2">
      <c r="A414" s="1637"/>
      <c r="B414" s="1637"/>
      <c r="C414" s="1435"/>
    </row>
    <row r="415" spans="1:3" ht="13.9" customHeight="1" x14ac:dyDescent="0.2">
      <c r="A415" s="1637"/>
      <c r="B415" s="1637"/>
      <c r="C415" s="1435"/>
    </row>
    <row r="416" spans="1:3" ht="13.9" customHeight="1" x14ac:dyDescent="0.2">
      <c r="A416" s="1637"/>
      <c r="B416" s="1637"/>
      <c r="C416" s="1435"/>
    </row>
    <row r="417" spans="1:3" ht="13.9" customHeight="1" x14ac:dyDescent="0.2">
      <c r="A417" s="1637"/>
      <c r="B417" s="1637"/>
      <c r="C417" s="1435"/>
    </row>
    <row r="418" spans="1:3" ht="13.9" customHeight="1" x14ac:dyDescent="0.2">
      <c r="A418" s="1637"/>
      <c r="B418" s="1637"/>
      <c r="C418" s="1435"/>
    </row>
    <row r="419" spans="1:3" ht="13.9" customHeight="1" x14ac:dyDescent="0.2">
      <c r="A419" s="1637"/>
      <c r="B419" s="1637"/>
      <c r="C419" s="1435"/>
    </row>
    <row r="420" spans="1:3" ht="13.9" customHeight="1" x14ac:dyDescent="0.2">
      <c r="A420" s="1637"/>
      <c r="B420" s="1637"/>
      <c r="C420" s="1435"/>
    </row>
    <row r="421" spans="1:3" ht="13.9" customHeight="1" x14ac:dyDescent="0.2">
      <c r="A421" s="1637"/>
      <c r="B421" s="1637"/>
      <c r="C421" s="1435"/>
    </row>
    <row r="422" spans="1:3" ht="13.9" customHeight="1" x14ac:dyDescent="0.2">
      <c r="A422" s="1637"/>
      <c r="B422" s="1637"/>
      <c r="C422" s="1435"/>
    </row>
    <row r="423" spans="1:3" ht="13.9" customHeight="1" x14ac:dyDescent="0.2">
      <c r="A423" s="1637"/>
      <c r="B423" s="1637"/>
      <c r="C423" s="1435"/>
    </row>
    <row r="424" spans="1:3" ht="13.9" customHeight="1" x14ac:dyDescent="0.2">
      <c r="A424" s="1637"/>
      <c r="B424" s="1637"/>
      <c r="C424" s="1435"/>
    </row>
    <row r="425" spans="1:3" ht="13.9" customHeight="1" x14ac:dyDescent="0.2">
      <c r="A425" s="1637"/>
      <c r="B425" s="1637"/>
      <c r="C425" s="1435"/>
    </row>
    <row r="426" spans="1:3" ht="13.9" customHeight="1" x14ac:dyDescent="0.2">
      <c r="A426" s="1637"/>
      <c r="B426" s="1637"/>
      <c r="C426" s="1435"/>
    </row>
    <row r="427" spans="1:3" ht="13.9" customHeight="1" x14ac:dyDescent="0.2">
      <c r="A427" s="1637"/>
      <c r="B427" s="1637"/>
      <c r="C427" s="1435"/>
    </row>
    <row r="428" spans="1:3" ht="13.9" customHeight="1" x14ac:dyDescent="0.2">
      <c r="A428" s="1637"/>
      <c r="B428" s="1637"/>
      <c r="C428" s="1435"/>
    </row>
    <row r="429" spans="1:3" ht="13.9" customHeight="1" x14ac:dyDescent="0.2">
      <c r="A429" s="1637"/>
      <c r="B429" s="1637"/>
      <c r="C429" s="1435"/>
    </row>
    <row r="430" spans="1:3" ht="13.9" customHeight="1" x14ac:dyDescent="0.2">
      <c r="A430" s="1637"/>
      <c r="B430" s="1637"/>
      <c r="C430" s="1435"/>
    </row>
    <row r="431" spans="1:3" ht="13.9" customHeight="1" x14ac:dyDescent="0.2">
      <c r="A431" s="1637"/>
      <c r="B431" s="1637"/>
      <c r="C431" s="1435"/>
    </row>
    <row r="432" spans="1:3" ht="13.9" customHeight="1" x14ac:dyDescent="0.2">
      <c r="A432" s="1637"/>
      <c r="B432" s="1637"/>
      <c r="C432" s="1435"/>
    </row>
    <row r="433" spans="1:3" ht="13.9" customHeight="1" x14ac:dyDescent="0.2">
      <c r="A433" s="1637"/>
      <c r="B433" s="1637"/>
      <c r="C433" s="1435"/>
    </row>
    <row r="434" spans="1:3" ht="13.9" customHeight="1" x14ac:dyDescent="0.2">
      <c r="A434" s="1637"/>
      <c r="B434" s="1637"/>
      <c r="C434" s="1435"/>
    </row>
    <row r="435" spans="1:3" ht="13.9" customHeight="1" x14ac:dyDescent="0.2">
      <c r="A435" s="1637"/>
      <c r="B435" s="1637"/>
      <c r="C435" s="1435"/>
    </row>
    <row r="436" spans="1:3" ht="13.9" customHeight="1" x14ac:dyDescent="0.2">
      <c r="A436" s="1637"/>
      <c r="B436" s="1637"/>
      <c r="C436" s="1435"/>
    </row>
    <row r="437" spans="1:3" ht="13.9" customHeight="1" x14ac:dyDescent="0.2">
      <c r="A437" s="1637"/>
      <c r="B437" s="1637"/>
      <c r="C437" s="1435"/>
    </row>
    <row r="438" spans="1:3" ht="13.9" customHeight="1" x14ac:dyDescent="0.2">
      <c r="A438" s="1637"/>
      <c r="B438" s="1637"/>
      <c r="C438" s="1435"/>
    </row>
    <row r="439" spans="1:3" ht="13.9" customHeight="1" x14ac:dyDescent="0.2">
      <c r="A439" s="1637"/>
      <c r="B439" s="1637"/>
      <c r="C439" s="1435"/>
    </row>
    <row r="440" spans="1:3" ht="13.9" customHeight="1" x14ac:dyDescent="0.2">
      <c r="A440" s="1637"/>
      <c r="B440" s="1637"/>
      <c r="C440" s="1435"/>
    </row>
    <row r="441" spans="1:3" ht="13.9" customHeight="1" x14ac:dyDescent="0.2">
      <c r="A441" s="1637"/>
      <c r="B441" s="1637"/>
      <c r="C441" s="1435"/>
    </row>
    <row r="442" spans="1:3" ht="13.9" customHeight="1" x14ac:dyDescent="0.2">
      <c r="A442" s="1637"/>
      <c r="B442" s="1637"/>
      <c r="C442" s="1435"/>
    </row>
    <row r="443" spans="1:3" ht="13.9" customHeight="1" x14ac:dyDescent="0.2">
      <c r="A443" s="1637"/>
      <c r="B443" s="1637"/>
      <c r="C443" s="1435"/>
    </row>
    <row r="444" spans="1:3" ht="13.9" customHeight="1" x14ac:dyDescent="0.2">
      <c r="A444" s="1637"/>
      <c r="B444" s="1637"/>
      <c r="C444" s="1435"/>
    </row>
    <row r="445" spans="1:3" ht="13.9" customHeight="1" x14ac:dyDescent="0.2">
      <c r="A445" s="1637"/>
      <c r="B445" s="1637"/>
      <c r="C445" s="1435"/>
    </row>
    <row r="446" spans="1:3" ht="13.9" customHeight="1" x14ac:dyDescent="0.2">
      <c r="A446" s="1637"/>
      <c r="B446" s="1637"/>
      <c r="C446" s="1435"/>
    </row>
    <row r="447" spans="1:3" ht="13.9" customHeight="1" x14ac:dyDescent="0.2">
      <c r="A447" s="1637"/>
      <c r="B447" s="1637"/>
      <c r="C447" s="1435"/>
    </row>
    <row r="448" spans="1:3" ht="13.9" customHeight="1" x14ac:dyDescent="0.2">
      <c r="A448" s="1637"/>
      <c r="B448" s="1637"/>
      <c r="C448" s="1435"/>
    </row>
    <row r="449" spans="1:3" ht="13.9" customHeight="1" x14ac:dyDescent="0.2">
      <c r="A449" s="1637"/>
      <c r="B449" s="1637"/>
      <c r="C449" s="1435"/>
    </row>
    <row r="450" spans="1:3" ht="13.9" customHeight="1" x14ac:dyDescent="0.2">
      <c r="A450" s="1637"/>
      <c r="B450" s="1637"/>
      <c r="C450" s="1435"/>
    </row>
    <row r="451" spans="1:3" ht="13.9" customHeight="1" x14ac:dyDescent="0.2">
      <c r="A451" s="1637"/>
      <c r="B451" s="1637"/>
      <c r="C451" s="1435"/>
    </row>
    <row r="452" spans="1:3" ht="13.9" customHeight="1" x14ac:dyDescent="0.2">
      <c r="A452" s="1637"/>
      <c r="B452" s="1637"/>
      <c r="C452" s="1435"/>
    </row>
    <row r="453" spans="1:3" ht="13.9" customHeight="1" x14ac:dyDescent="0.2">
      <c r="A453" s="1637"/>
      <c r="B453" s="1637"/>
      <c r="C453" s="1435"/>
    </row>
    <row r="454" spans="1:3" ht="13.9" customHeight="1" x14ac:dyDescent="0.2">
      <c r="A454" s="1637"/>
      <c r="B454" s="1637"/>
      <c r="C454" s="1435"/>
    </row>
    <row r="455" spans="1:3" ht="13.9" customHeight="1" x14ac:dyDescent="0.2">
      <c r="A455" s="1637"/>
      <c r="B455" s="1637"/>
      <c r="C455" s="1435"/>
    </row>
    <row r="456" spans="1:3" ht="13.9" customHeight="1" x14ac:dyDescent="0.2">
      <c r="A456" s="1637"/>
      <c r="B456" s="1637"/>
      <c r="C456" s="1435"/>
    </row>
    <row r="457" spans="1:3" ht="13.9" customHeight="1" x14ac:dyDescent="0.2">
      <c r="A457" s="1637"/>
      <c r="B457" s="1637"/>
      <c r="C457" s="1435"/>
    </row>
    <row r="458" spans="1:3" ht="13.9" customHeight="1" x14ac:dyDescent="0.2">
      <c r="A458" s="1637"/>
      <c r="B458" s="1637"/>
      <c r="C458" s="1435"/>
    </row>
    <row r="459" spans="1:3" ht="13.9" customHeight="1" x14ac:dyDescent="0.2">
      <c r="A459" s="1637"/>
      <c r="B459" s="1637"/>
      <c r="C459" s="1435"/>
    </row>
    <row r="460" spans="1:3" ht="13.9" customHeight="1" x14ac:dyDescent="0.2">
      <c r="A460" s="1637"/>
      <c r="B460" s="1637"/>
      <c r="C460" s="1435"/>
    </row>
    <row r="461" spans="1:3" ht="13.9" customHeight="1" x14ac:dyDescent="0.2">
      <c r="A461" s="1637"/>
      <c r="B461" s="1637"/>
      <c r="C461" s="1435"/>
    </row>
    <row r="462" spans="1:3" ht="13.9" customHeight="1" x14ac:dyDescent="0.2">
      <c r="A462" s="1637"/>
      <c r="B462" s="1637"/>
      <c r="C462" s="1435"/>
    </row>
    <row r="463" spans="1:3" ht="13.9" customHeight="1" x14ac:dyDescent="0.2">
      <c r="A463" s="1637"/>
      <c r="B463" s="1637"/>
      <c r="C463" s="1435"/>
    </row>
    <row r="464" spans="1:3" ht="13.9" customHeight="1" x14ac:dyDescent="0.2">
      <c r="A464" s="1637"/>
      <c r="B464" s="1637"/>
      <c r="C464" s="1435"/>
    </row>
    <row r="465" spans="1:3" ht="13.9" customHeight="1" x14ac:dyDescent="0.2">
      <c r="A465" s="1637"/>
      <c r="B465" s="1637"/>
      <c r="C465" s="1435"/>
    </row>
    <row r="466" spans="1:3" ht="13.9" customHeight="1" x14ac:dyDescent="0.2">
      <c r="A466" s="1637"/>
      <c r="B466" s="1637"/>
      <c r="C466" s="1435"/>
    </row>
    <row r="467" spans="1:3" ht="13.9" customHeight="1" x14ac:dyDescent="0.2">
      <c r="A467" s="1637"/>
      <c r="B467" s="1637"/>
      <c r="C467" s="1435"/>
    </row>
    <row r="468" spans="1:3" ht="13.9" customHeight="1" x14ac:dyDescent="0.2">
      <c r="A468" s="1637"/>
      <c r="B468" s="1637"/>
      <c r="C468" s="1435"/>
    </row>
    <row r="469" spans="1:3" ht="13.9" customHeight="1" x14ac:dyDescent="0.2">
      <c r="A469" s="1637"/>
      <c r="B469" s="1637"/>
      <c r="C469" s="1435"/>
    </row>
    <row r="470" spans="1:3" ht="13.9" customHeight="1" x14ac:dyDescent="0.2">
      <c r="A470" s="1637"/>
      <c r="B470" s="1637"/>
      <c r="C470" s="1435"/>
    </row>
    <row r="471" spans="1:3" ht="13.9" customHeight="1" x14ac:dyDescent="0.2">
      <c r="A471" s="1637"/>
      <c r="B471" s="1637"/>
      <c r="C471" s="1435"/>
    </row>
    <row r="472" spans="1:3" ht="13.9" customHeight="1" x14ac:dyDescent="0.2">
      <c r="A472" s="1637"/>
      <c r="B472" s="1637"/>
      <c r="C472" s="1435"/>
    </row>
    <row r="473" spans="1:3" ht="13.9" customHeight="1" x14ac:dyDescent="0.2">
      <c r="A473" s="1637"/>
      <c r="B473" s="1637"/>
      <c r="C473" s="1435"/>
    </row>
    <row r="474" spans="1:3" ht="13.9" customHeight="1" x14ac:dyDescent="0.2">
      <c r="A474" s="1637"/>
      <c r="B474" s="1637"/>
      <c r="C474" s="1435"/>
    </row>
    <row r="475" spans="1:3" ht="13.9" customHeight="1" x14ac:dyDescent="0.2">
      <c r="A475" s="1637"/>
      <c r="B475" s="1637"/>
      <c r="C475" s="1435"/>
    </row>
    <row r="476" spans="1:3" ht="13.9" customHeight="1" x14ac:dyDescent="0.2">
      <c r="A476" s="1637"/>
      <c r="B476" s="1637"/>
      <c r="C476" s="1435"/>
    </row>
    <row r="477" spans="1:3" ht="13.9" customHeight="1" x14ac:dyDescent="0.2">
      <c r="A477" s="1637"/>
      <c r="B477" s="1637"/>
      <c r="C477" s="1435"/>
    </row>
    <row r="478" spans="1:3" ht="13.9" customHeight="1" x14ac:dyDescent="0.2">
      <c r="A478" s="1637"/>
      <c r="B478" s="1637"/>
      <c r="C478" s="1435"/>
    </row>
    <row r="479" spans="1:3" ht="13.9" customHeight="1" x14ac:dyDescent="0.2">
      <c r="A479" s="1637"/>
      <c r="B479" s="1637"/>
      <c r="C479" s="1435"/>
    </row>
    <row r="480" spans="1:3" ht="13.9" customHeight="1" x14ac:dyDescent="0.2">
      <c r="A480" s="1637"/>
      <c r="B480" s="1637"/>
      <c r="C480" s="1435"/>
    </row>
    <row r="481" spans="1:3" ht="13.9" customHeight="1" x14ac:dyDescent="0.2">
      <c r="A481" s="1637"/>
      <c r="B481" s="1637"/>
      <c r="C481" s="1435"/>
    </row>
    <row r="482" spans="1:3" ht="13.9" customHeight="1" x14ac:dyDescent="0.2">
      <c r="A482" s="1637"/>
      <c r="B482" s="1637"/>
      <c r="C482" s="1435"/>
    </row>
    <row r="483" spans="1:3" ht="13.9" customHeight="1" x14ac:dyDescent="0.2">
      <c r="A483" s="1637"/>
      <c r="B483" s="1637"/>
      <c r="C483" s="1435"/>
    </row>
    <row r="484" spans="1:3" ht="13.9" customHeight="1" x14ac:dyDescent="0.2">
      <c r="A484" s="1637"/>
      <c r="B484" s="1637"/>
      <c r="C484" s="1435"/>
    </row>
    <row r="485" spans="1:3" ht="13.9" customHeight="1" x14ac:dyDescent="0.2">
      <c r="A485" s="1637"/>
      <c r="B485" s="1637"/>
      <c r="C485" s="1435"/>
    </row>
    <row r="486" spans="1:3" ht="13.9" customHeight="1" x14ac:dyDescent="0.2">
      <c r="A486" s="1637"/>
      <c r="B486" s="1637"/>
      <c r="C486" s="1435"/>
    </row>
    <row r="487" spans="1:3" ht="13.9" customHeight="1" x14ac:dyDescent="0.2">
      <c r="A487" s="1637"/>
      <c r="B487" s="1637"/>
      <c r="C487" s="1435"/>
    </row>
    <row r="488" spans="1:3" ht="13.9" customHeight="1" x14ac:dyDescent="0.2">
      <c r="A488" s="1637"/>
      <c r="B488" s="1637"/>
      <c r="C488" s="1435"/>
    </row>
    <row r="489" spans="1:3" ht="13.9" customHeight="1" x14ac:dyDescent="0.2">
      <c r="A489" s="1637"/>
      <c r="B489" s="1637"/>
      <c r="C489" s="1435"/>
    </row>
    <row r="490" spans="1:3" ht="13.9" customHeight="1" x14ac:dyDescent="0.2">
      <c r="A490" s="1637"/>
      <c r="B490" s="1637"/>
      <c r="C490" s="1435"/>
    </row>
    <row r="491" spans="1:3" ht="13.9" customHeight="1" x14ac:dyDescent="0.2">
      <c r="A491" s="1637"/>
      <c r="B491" s="1637"/>
      <c r="C491" s="1435"/>
    </row>
    <row r="492" spans="1:3" ht="13.9" customHeight="1" x14ac:dyDescent="0.2">
      <c r="A492" s="1637"/>
      <c r="B492" s="1637"/>
      <c r="C492" s="1435"/>
    </row>
    <row r="493" spans="1:3" ht="13.9" customHeight="1" x14ac:dyDescent="0.2">
      <c r="A493" s="1637"/>
      <c r="B493" s="1637"/>
      <c r="C493" s="1435"/>
    </row>
    <row r="494" spans="1:3" ht="13.9" customHeight="1" x14ac:dyDescent="0.2">
      <c r="A494" s="1637"/>
      <c r="B494" s="1637"/>
      <c r="C494" s="1435"/>
    </row>
    <row r="495" spans="1:3" ht="13.9" customHeight="1" x14ac:dyDescent="0.2">
      <c r="A495" s="1637"/>
      <c r="B495" s="1637"/>
      <c r="C495" s="1435"/>
    </row>
    <row r="496" spans="1:3" ht="13.9" customHeight="1" x14ac:dyDescent="0.2">
      <c r="A496" s="1637"/>
      <c r="B496" s="1637"/>
      <c r="C496" s="1435"/>
    </row>
    <row r="497" spans="1:3" ht="13.9" customHeight="1" x14ac:dyDescent="0.2">
      <c r="A497" s="1637"/>
      <c r="B497" s="1637"/>
      <c r="C497" s="1435"/>
    </row>
    <row r="498" spans="1:3" ht="13.9" customHeight="1" x14ac:dyDescent="0.2">
      <c r="A498" s="1637"/>
      <c r="B498" s="1637"/>
      <c r="C498" s="1435"/>
    </row>
    <row r="499" spans="1:3" ht="13.9" customHeight="1" x14ac:dyDescent="0.2">
      <c r="A499" s="1637"/>
      <c r="B499" s="1637"/>
      <c r="C499" s="1435"/>
    </row>
    <row r="500" spans="1:3" ht="13.9" customHeight="1" x14ac:dyDescent="0.2">
      <c r="A500" s="1637"/>
      <c r="B500" s="1637"/>
      <c r="C500" s="1435"/>
    </row>
    <row r="501" spans="1:3" ht="13.9" customHeight="1" x14ac:dyDescent="0.2">
      <c r="A501" s="1637"/>
      <c r="B501" s="1637"/>
      <c r="C501" s="1435"/>
    </row>
    <row r="502" spans="1:3" ht="13.9" customHeight="1" x14ac:dyDescent="0.2">
      <c r="A502" s="1637"/>
      <c r="B502" s="1637"/>
      <c r="C502" s="1435"/>
    </row>
    <row r="503" spans="1:3" ht="13.9" customHeight="1" x14ac:dyDescent="0.2">
      <c r="A503" s="1637"/>
      <c r="B503" s="1637"/>
      <c r="C503" s="1435"/>
    </row>
    <row r="504" spans="1:3" ht="13.9" customHeight="1" x14ac:dyDescent="0.2">
      <c r="A504" s="1637"/>
      <c r="B504" s="1637"/>
      <c r="C504" s="1435"/>
    </row>
    <row r="505" spans="1:3" ht="13.9" customHeight="1" x14ac:dyDescent="0.2">
      <c r="A505" s="1637"/>
      <c r="B505" s="1637"/>
      <c r="C505" s="1435"/>
    </row>
    <row r="506" spans="1:3" ht="13.9" customHeight="1" x14ac:dyDescent="0.2">
      <c r="A506" s="1637"/>
      <c r="B506" s="1637"/>
      <c r="C506" s="1435"/>
    </row>
    <row r="507" spans="1:3" ht="13.9" customHeight="1" x14ac:dyDescent="0.2">
      <c r="A507" s="1637"/>
      <c r="B507" s="1637"/>
      <c r="C507" s="1435"/>
    </row>
    <row r="508" spans="1:3" ht="13.9" customHeight="1" x14ac:dyDescent="0.2">
      <c r="A508" s="1637"/>
      <c r="B508" s="1637"/>
      <c r="C508" s="1435"/>
    </row>
    <row r="509" spans="1:3" ht="13.9" customHeight="1" x14ac:dyDescent="0.2">
      <c r="A509" s="1637"/>
      <c r="B509" s="1637"/>
      <c r="C509" s="1435"/>
    </row>
    <row r="510" spans="1:3" ht="13.9" customHeight="1" x14ac:dyDescent="0.2">
      <c r="A510" s="1637"/>
      <c r="B510" s="1637"/>
      <c r="C510" s="1435"/>
    </row>
    <row r="511" spans="1:3" ht="13.9" customHeight="1" x14ac:dyDescent="0.2">
      <c r="A511" s="1637"/>
      <c r="B511" s="1637"/>
      <c r="C511" s="1435"/>
    </row>
    <row r="512" spans="1:3" ht="13.9" customHeight="1" x14ac:dyDescent="0.2">
      <c r="A512" s="1637"/>
      <c r="B512" s="1637"/>
      <c r="C512" s="1435"/>
    </row>
    <row r="513" spans="1:3" ht="13.9" customHeight="1" x14ac:dyDescent="0.2">
      <c r="A513" s="1637"/>
      <c r="B513" s="1637"/>
      <c r="C513" s="1435"/>
    </row>
    <row r="514" spans="1:3" ht="13.9" customHeight="1" x14ac:dyDescent="0.2">
      <c r="A514" s="1637"/>
      <c r="B514" s="1637"/>
      <c r="C514" s="1435"/>
    </row>
    <row r="515" spans="1:3" ht="13.9" customHeight="1" x14ac:dyDescent="0.2">
      <c r="A515" s="1637"/>
      <c r="B515" s="1637"/>
      <c r="C515" s="1435"/>
    </row>
    <row r="516" spans="1:3" ht="13.9" customHeight="1" x14ac:dyDescent="0.2">
      <c r="A516" s="1637"/>
      <c r="B516" s="1637"/>
      <c r="C516" s="1435"/>
    </row>
    <row r="517" spans="1:3" ht="13.9" customHeight="1" x14ac:dyDescent="0.2">
      <c r="A517" s="1637"/>
      <c r="B517" s="1637"/>
      <c r="C517" s="1435"/>
    </row>
    <row r="518" spans="1:3" ht="13.9" customHeight="1" x14ac:dyDescent="0.2">
      <c r="A518" s="1637"/>
      <c r="B518" s="1637"/>
      <c r="C518" s="1435"/>
    </row>
    <row r="519" spans="1:3" ht="13.9" customHeight="1" x14ac:dyDescent="0.2">
      <c r="A519" s="1637"/>
      <c r="B519" s="1637"/>
      <c r="C519" s="1435"/>
    </row>
    <row r="520" spans="1:3" ht="13.9" customHeight="1" x14ac:dyDescent="0.2">
      <c r="A520" s="1637"/>
      <c r="B520" s="1637"/>
      <c r="C520" s="1435"/>
    </row>
    <row r="521" spans="1:3" ht="13.9" customHeight="1" x14ac:dyDescent="0.2">
      <c r="A521" s="1637"/>
      <c r="B521" s="1637"/>
      <c r="C521" s="1435"/>
    </row>
    <row r="522" spans="1:3" ht="13.9" customHeight="1" x14ac:dyDescent="0.2">
      <c r="A522" s="1637"/>
      <c r="B522" s="1637"/>
      <c r="C522" s="1435"/>
    </row>
    <row r="523" spans="1:3" ht="13.9" customHeight="1" x14ac:dyDescent="0.2">
      <c r="A523" s="1637"/>
      <c r="B523" s="1637"/>
      <c r="C523" s="1435"/>
    </row>
    <row r="524" spans="1:3" ht="13.9" customHeight="1" x14ac:dyDescent="0.2">
      <c r="A524" s="1637"/>
      <c r="B524" s="1637"/>
      <c r="C524" s="1435"/>
    </row>
    <row r="525" spans="1:3" ht="13.9" customHeight="1" x14ac:dyDescent="0.2">
      <c r="A525" s="1637"/>
      <c r="B525" s="1637"/>
      <c r="C525" s="1435"/>
    </row>
    <row r="526" spans="1:3" ht="13.9" customHeight="1" x14ac:dyDescent="0.2">
      <c r="A526" s="1637"/>
      <c r="B526" s="1637"/>
      <c r="C526" s="1435"/>
    </row>
    <row r="527" spans="1:3" ht="13.9" customHeight="1" x14ac:dyDescent="0.2">
      <c r="A527" s="1637"/>
      <c r="B527" s="1637"/>
      <c r="C527" s="1435"/>
    </row>
    <row r="528" spans="1:3" ht="13.9" customHeight="1" x14ac:dyDescent="0.2">
      <c r="A528" s="1637"/>
      <c r="B528" s="1637"/>
      <c r="C528" s="1435"/>
    </row>
    <row r="529" spans="1:3" ht="13.9" customHeight="1" x14ac:dyDescent="0.2">
      <c r="A529" s="1637"/>
      <c r="B529" s="1637"/>
      <c r="C529" s="1435"/>
    </row>
    <row r="530" spans="1:3" ht="13.9" customHeight="1" x14ac:dyDescent="0.2">
      <c r="A530" s="1637"/>
      <c r="B530" s="1637"/>
      <c r="C530" s="1435"/>
    </row>
    <row r="531" spans="1:3" ht="13.9" customHeight="1" x14ac:dyDescent="0.2">
      <c r="A531" s="1637"/>
      <c r="B531" s="1637"/>
      <c r="C531" s="1435"/>
    </row>
    <row r="532" spans="1:3" ht="13.9" customHeight="1" x14ac:dyDescent="0.2">
      <c r="A532" s="1637"/>
      <c r="B532" s="1637"/>
      <c r="C532" s="1435"/>
    </row>
    <row r="533" spans="1:3" ht="13.9" customHeight="1" x14ac:dyDescent="0.2">
      <c r="A533" s="1637"/>
      <c r="B533" s="1637"/>
      <c r="C533" s="1435"/>
    </row>
    <row r="534" spans="1:3" ht="13.9" customHeight="1" x14ac:dyDescent="0.2">
      <c r="A534" s="1637"/>
      <c r="B534" s="1637"/>
      <c r="C534" s="1435"/>
    </row>
    <row r="535" spans="1:3" ht="13.9" customHeight="1" x14ac:dyDescent="0.2">
      <c r="A535" s="1637"/>
      <c r="B535" s="1637"/>
      <c r="C535" s="1435"/>
    </row>
    <row r="536" spans="1:3" ht="13.9" customHeight="1" x14ac:dyDescent="0.2">
      <c r="A536" s="1637"/>
      <c r="B536" s="1637"/>
      <c r="C536" s="1435"/>
    </row>
    <row r="537" spans="1:3" ht="13.9" customHeight="1" x14ac:dyDescent="0.2">
      <c r="A537" s="1637"/>
      <c r="B537" s="1637"/>
      <c r="C537" s="1435"/>
    </row>
    <row r="538" spans="1:3" ht="13.9" customHeight="1" x14ac:dyDescent="0.2">
      <c r="A538" s="1637"/>
      <c r="B538" s="1637"/>
      <c r="C538" s="1435"/>
    </row>
    <row r="539" spans="1:3" ht="13.9" customHeight="1" x14ac:dyDescent="0.2">
      <c r="A539" s="1637"/>
      <c r="B539" s="1637"/>
      <c r="C539" s="1435"/>
    </row>
    <row r="540" spans="1:3" ht="13.9" customHeight="1" x14ac:dyDescent="0.2">
      <c r="A540" s="1637"/>
      <c r="B540" s="1637"/>
      <c r="C540" s="1435"/>
    </row>
    <row r="541" spans="1:3" ht="13.9" customHeight="1" x14ac:dyDescent="0.2">
      <c r="A541" s="1637"/>
      <c r="B541" s="1637"/>
      <c r="C541" s="1435"/>
    </row>
    <row r="542" spans="1:3" ht="13.9" customHeight="1" x14ac:dyDescent="0.2">
      <c r="A542" s="1637"/>
      <c r="B542" s="1637"/>
      <c r="C542" s="1435"/>
    </row>
    <row r="543" spans="1:3" ht="13.9" customHeight="1" x14ac:dyDescent="0.2">
      <c r="A543" s="1637"/>
      <c r="B543" s="1637"/>
      <c r="C543" s="1435"/>
    </row>
    <row r="544" spans="1:3" ht="13.9" customHeight="1" x14ac:dyDescent="0.2">
      <c r="A544" s="1637"/>
      <c r="B544" s="1637"/>
      <c r="C544" s="1435"/>
    </row>
    <row r="545" spans="1:3" ht="13.9" customHeight="1" x14ac:dyDescent="0.2">
      <c r="A545" s="1637"/>
      <c r="B545" s="1637"/>
      <c r="C545" s="1435"/>
    </row>
    <row r="546" spans="1:3" ht="13.9" customHeight="1" x14ac:dyDescent="0.2">
      <c r="A546" s="1637"/>
      <c r="B546" s="1637"/>
      <c r="C546" s="1435"/>
    </row>
    <row r="547" spans="1:3" ht="13.9" customHeight="1" x14ac:dyDescent="0.2">
      <c r="A547" s="1637"/>
      <c r="B547" s="1637"/>
      <c r="C547" s="1435"/>
    </row>
    <row r="548" spans="1:3" ht="13.9" customHeight="1" x14ac:dyDescent="0.2">
      <c r="A548" s="1637"/>
      <c r="B548" s="1637"/>
      <c r="C548" s="1435"/>
    </row>
    <row r="549" spans="1:3" ht="13.9" customHeight="1" x14ac:dyDescent="0.2">
      <c r="A549" s="1637"/>
      <c r="B549" s="1637"/>
      <c r="C549" s="1435"/>
    </row>
    <row r="550" spans="1:3" ht="13.9" customHeight="1" x14ac:dyDescent="0.2">
      <c r="A550" s="1637"/>
      <c r="B550" s="1637"/>
      <c r="C550" s="1435"/>
    </row>
    <row r="551" spans="1:3" ht="13.9" customHeight="1" x14ac:dyDescent="0.2">
      <c r="A551" s="1637"/>
      <c r="B551" s="1637"/>
      <c r="C551" s="1435"/>
    </row>
    <row r="552" spans="1:3" ht="13.9" customHeight="1" x14ac:dyDescent="0.2">
      <c r="A552" s="1637"/>
      <c r="B552" s="1637"/>
    </row>
    <row r="553" spans="1:3" ht="13.9" customHeight="1" x14ac:dyDescent="0.2">
      <c r="A553" s="1637"/>
      <c r="B553" s="1637"/>
    </row>
    <row r="554" spans="1:3" ht="13.9" customHeight="1" x14ac:dyDescent="0.2">
      <c r="A554" s="1637"/>
      <c r="B554" s="1637"/>
    </row>
    <row r="555" spans="1:3" ht="13.9" customHeight="1" x14ac:dyDescent="0.2">
      <c r="A555" s="1637"/>
      <c r="B555" s="1637"/>
    </row>
    <row r="556" spans="1:3" ht="13.9" customHeight="1" x14ac:dyDescent="0.2">
      <c r="A556" s="1637"/>
      <c r="B556" s="1637"/>
    </row>
    <row r="557" spans="1:3" ht="13.9" customHeight="1" x14ac:dyDescent="0.2">
      <c r="A557" s="1637"/>
      <c r="B557" s="1637"/>
    </row>
    <row r="558" spans="1:3" ht="13.9" customHeight="1" x14ac:dyDescent="0.2">
      <c r="A558" s="1637"/>
      <c r="B558" s="1637"/>
    </row>
    <row r="559" spans="1:3" ht="13.9" customHeight="1" x14ac:dyDescent="0.2">
      <c r="A559" s="1637"/>
      <c r="B559" s="1637"/>
    </row>
    <row r="560" spans="1:3" ht="13.9" customHeight="1" x14ac:dyDescent="0.2">
      <c r="A560" s="1637"/>
      <c r="B560" s="1637"/>
    </row>
    <row r="561" spans="1:2" ht="13.9" customHeight="1" x14ac:dyDescent="0.2">
      <c r="A561" s="1637"/>
      <c r="B561" s="1637"/>
    </row>
    <row r="562" spans="1:2" ht="13.9" customHeight="1" x14ac:dyDescent="0.2">
      <c r="A562" s="1637"/>
      <c r="B562" s="1637"/>
    </row>
    <row r="563" spans="1:2" ht="13.9" customHeight="1" x14ac:dyDescent="0.2">
      <c r="A563" s="1637"/>
      <c r="B563" s="1637"/>
    </row>
    <row r="564" spans="1:2" ht="13.9" customHeight="1" x14ac:dyDescent="0.2">
      <c r="A564" s="1637"/>
      <c r="B564" s="1637"/>
    </row>
    <row r="565" spans="1:2" ht="13.9" customHeight="1" x14ac:dyDescent="0.2">
      <c r="A565" s="1637"/>
      <c r="B565" s="1637"/>
    </row>
    <row r="566" spans="1:2" ht="13.9" customHeight="1" x14ac:dyDescent="0.2">
      <c r="A566" s="1637"/>
      <c r="B566" s="1637"/>
    </row>
    <row r="567" spans="1:2" ht="13.9" customHeight="1" x14ac:dyDescent="0.2">
      <c r="A567" s="1637"/>
      <c r="B567" s="1637"/>
    </row>
    <row r="568" spans="1:2" ht="13.9" customHeight="1" x14ac:dyDescent="0.2">
      <c r="A568" s="1637"/>
      <c r="B568" s="1637"/>
    </row>
    <row r="569" spans="1:2" ht="13.9" customHeight="1" x14ac:dyDescent="0.2">
      <c r="A569" s="1637"/>
      <c r="B569" s="1637"/>
    </row>
    <row r="570" spans="1:2" ht="13.9" customHeight="1" x14ac:dyDescent="0.2">
      <c r="A570" s="1637"/>
      <c r="B570" s="1637"/>
    </row>
    <row r="571" spans="1:2" ht="13.9" customHeight="1" x14ac:dyDescent="0.2">
      <c r="A571" s="1637"/>
      <c r="B571" s="1637"/>
    </row>
    <row r="572" spans="1:2" ht="13.9" customHeight="1" x14ac:dyDescent="0.2">
      <c r="A572" s="1637"/>
      <c r="B572" s="1637"/>
    </row>
    <row r="573" spans="1:2" ht="13.9" customHeight="1" x14ac:dyDescent="0.2">
      <c r="A573" s="1637"/>
      <c r="B573" s="1637"/>
    </row>
    <row r="574" spans="1:2" ht="13.9" customHeight="1" x14ac:dyDescent="0.2">
      <c r="A574" s="1637"/>
      <c r="B574" s="1637"/>
    </row>
    <row r="575" spans="1:2" ht="13.9" customHeight="1" x14ac:dyDescent="0.2">
      <c r="A575" s="1637"/>
      <c r="B575" s="1637"/>
    </row>
    <row r="576" spans="1:2" ht="13.9" customHeight="1" x14ac:dyDescent="0.2">
      <c r="A576" s="1637"/>
      <c r="B576" s="1637"/>
    </row>
    <row r="577" spans="1:2" ht="13.9" customHeight="1" x14ac:dyDescent="0.2">
      <c r="A577" s="1637"/>
      <c r="B577" s="1637"/>
    </row>
    <row r="578" spans="1:2" ht="13.9" customHeight="1" x14ac:dyDescent="0.2">
      <c r="A578" s="1637"/>
      <c r="B578" s="1637"/>
    </row>
    <row r="579" spans="1:2" ht="13.9" customHeight="1" x14ac:dyDescent="0.2">
      <c r="A579" s="1637"/>
      <c r="B579" s="1637"/>
    </row>
    <row r="580" spans="1:2" ht="13.9" customHeight="1" x14ac:dyDescent="0.2">
      <c r="A580" s="1637"/>
      <c r="B580" s="1637"/>
    </row>
    <row r="581" spans="1:2" ht="13.9" customHeight="1" x14ac:dyDescent="0.2">
      <c r="A581" s="1637"/>
      <c r="B581" s="1637"/>
    </row>
    <row r="582" spans="1:2" ht="13.9" customHeight="1" x14ac:dyDescent="0.2">
      <c r="A582" s="1637"/>
      <c r="B582" s="1637"/>
    </row>
    <row r="583" spans="1:2" ht="13.9" customHeight="1" x14ac:dyDescent="0.2">
      <c r="A583" s="1637"/>
      <c r="B583" s="1637"/>
    </row>
    <row r="584" spans="1:2" ht="13.9" customHeight="1" x14ac:dyDescent="0.2">
      <c r="A584" s="1637"/>
      <c r="B584" s="1637"/>
    </row>
    <row r="585" spans="1:2" ht="13.9" customHeight="1" x14ac:dyDescent="0.2">
      <c r="A585" s="1637"/>
      <c r="B585" s="1637"/>
    </row>
    <row r="586" spans="1:2" ht="13.9" customHeight="1" x14ac:dyDescent="0.2">
      <c r="A586" s="1637"/>
      <c r="B586" s="1637"/>
    </row>
    <row r="587" spans="1:2" ht="13.9" customHeight="1" x14ac:dyDescent="0.2">
      <c r="A587" s="1637"/>
      <c r="B587" s="1637"/>
    </row>
    <row r="588" spans="1:2" ht="13.9" customHeight="1" x14ac:dyDescent="0.2">
      <c r="A588" s="1637"/>
      <c r="B588" s="1637"/>
    </row>
    <row r="589" spans="1:2" ht="13.9" customHeight="1" x14ac:dyDescent="0.2">
      <c r="A589" s="1637"/>
      <c r="B589" s="1637"/>
    </row>
    <row r="590" spans="1:2" ht="13.9" customHeight="1" x14ac:dyDescent="0.2">
      <c r="A590" s="1637"/>
      <c r="B590" s="1637"/>
    </row>
    <row r="591" spans="1:2" ht="13.9" customHeight="1" x14ac:dyDescent="0.2">
      <c r="A591" s="1637"/>
      <c r="B591" s="1637"/>
    </row>
    <row r="592" spans="1:2" ht="13.9" customHeight="1" x14ac:dyDescent="0.2">
      <c r="A592" s="1637"/>
      <c r="B592" s="1637"/>
    </row>
    <row r="593" spans="1:2" ht="13.9" customHeight="1" x14ac:dyDescent="0.2">
      <c r="A593" s="1637"/>
      <c r="B593" s="1637"/>
    </row>
    <row r="594" spans="1:2" ht="13.9" customHeight="1" x14ac:dyDescent="0.2">
      <c r="A594" s="1637"/>
      <c r="B594" s="1637"/>
    </row>
    <row r="595" spans="1:2" ht="13.9" customHeight="1" x14ac:dyDescent="0.2">
      <c r="A595" s="1637"/>
      <c r="B595" s="1637"/>
    </row>
    <row r="596" spans="1:2" ht="13.9" customHeight="1" x14ac:dyDescent="0.2">
      <c r="A596" s="1637"/>
      <c r="B596" s="1637"/>
    </row>
    <row r="597" spans="1:2" ht="13.9" customHeight="1" x14ac:dyDescent="0.2">
      <c r="A597" s="1637"/>
      <c r="B597" s="1637"/>
    </row>
    <row r="598" spans="1:2" ht="13.9" customHeight="1" x14ac:dyDescent="0.2">
      <c r="A598" s="1637"/>
      <c r="B598" s="1637"/>
    </row>
    <row r="599" spans="1:2" ht="13.9" customHeight="1" x14ac:dyDescent="0.2">
      <c r="A599" s="1637"/>
      <c r="B599" s="1637"/>
    </row>
    <row r="600" spans="1:2" ht="13.9" customHeight="1" x14ac:dyDescent="0.2">
      <c r="A600" s="1637"/>
      <c r="B600" s="1637"/>
    </row>
    <row r="601" spans="1:2" ht="13.9" customHeight="1" x14ac:dyDescent="0.2">
      <c r="A601" s="1637"/>
      <c r="B601" s="1637"/>
    </row>
    <row r="602" spans="1:2" ht="13.9" customHeight="1" x14ac:dyDescent="0.2">
      <c r="A602" s="1637"/>
      <c r="B602" s="1637"/>
    </row>
    <row r="603" spans="1:2" ht="13.9" customHeight="1" x14ac:dyDescent="0.2">
      <c r="A603" s="1637"/>
      <c r="B603" s="1637"/>
    </row>
    <row r="604" spans="1:2" ht="13.9" customHeight="1" x14ac:dyDescent="0.2">
      <c r="A604" s="1637"/>
      <c r="B604" s="1637"/>
    </row>
    <row r="605" spans="1:2" ht="13.9" customHeight="1" x14ac:dyDescent="0.2">
      <c r="A605" s="1637"/>
      <c r="B605" s="1637"/>
    </row>
    <row r="606" spans="1:2" ht="13.9" customHeight="1" x14ac:dyDescent="0.2">
      <c r="A606" s="1637"/>
      <c r="B606" s="1637"/>
    </row>
    <row r="607" spans="1:2" ht="13.9" customHeight="1" x14ac:dyDescent="0.2">
      <c r="A607" s="1637"/>
      <c r="B607" s="1637"/>
    </row>
    <row r="608" spans="1:2" ht="13.9" customHeight="1" x14ac:dyDescent="0.2">
      <c r="A608" s="1637"/>
      <c r="B608" s="1637"/>
    </row>
    <row r="609" spans="1:2" ht="13.9" customHeight="1" x14ac:dyDescent="0.2">
      <c r="A609" s="1637"/>
      <c r="B609" s="1637"/>
    </row>
    <row r="610" spans="1:2" ht="13.9" customHeight="1" x14ac:dyDescent="0.2">
      <c r="A610" s="1637"/>
      <c r="B610" s="1637"/>
    </row>
    <row r="611" spans="1:2" ht="13.9" customHeight="1" x14ac:dyDescent="0.2">
      <c r="A611" s="1637"/>
      <c r="B611" s="1637"/>
    </row>
    <row r="612" spans="1:2" ht="13.9" customHeight="1" x14ac:dyDescent="0.2">
      <c r="A612" s="1637"/>
      <c r="B612" s="1637"/>
    </row>
    <row r="613" spans="1:2" ht="13.9" customHeight="1" x14ac:dyDescent="0.2">
      <c r="A613" s="1637"/>
      <c r="B613" s="1637"/>
    </row>
    <row r="614" spans="1:2" ht="13.9" customHeight="1" x14ac:dyDescent="0.2">
      <c r="A614" s="1637"/>
      <c r="B614" s="1637"/>
    </row>
    <row r="615" spans="1:2" ht="13.9" customHeight="1" x14ac:dyDescent="0.2">
      <c r="A615" s="1637"/>
      <c r="B615" s="1637"/>
    </row>
    <row r="616" spans="1:2" ht="13.9" customHeight="1" x14ac:dyDescent="0.2">
      <c r="A616" s="1637"/>
      <c r="B616" s="1637"/>
    </row>
    <row r="617" spans="1:2" ht="13.9" customHeight="1" x14ac:dyDescent="0.2">
      <c r="A617" s="1637"/>
      <c r="B617" s="1637"/>
    </row>
    <row r="618" spans="1:2" ht="13.9" customHeight="1" x14ac:dyDescent="0.2">
      <c r="A618" s="1637"/>
      <c r="B618" s="1637"/>
    </row>
    <row r="619" spans="1:2" ht="13.9" customHeight="1" x14ac:dyDescent="0.2">
      <c r="A619" s="1637"/>
      <c r="B619" s="1637"/>
    </row>
    <row r="620" spans="1:2" ht="13.9" customHeight="1" x14ac:dyDescent="0.2">
      <c r="A620" s="1637"/>
      <c r="B620" s="1637"/>
    </row>
    <row r="621" spans="1:2" ht="13.9" customHeight="1" x14ac:dyDescent="0.2">
      <c r="A621" s="1637"/>
      <c r="B621" s="1637"/>
    </row>
    <row r="622" spans="1:2" ht="13.9" customHeight="1" x14ac:dyDescent="0.2">
      <c r="A622" s="1637"/>
      <c r="B622" s="1637"/>
    </row>
    <row r="623" spans="1:2" ht="13.9" customHeight="1" x14ac:dyDescent="0.2">
      <c r="A623" s="1637"/>
      <c r="B623" s="1637"/>
    </row>
    <row r="624" spans="1:2" ht="13.9" customHeight="1" x14ac:dyDescent="0.2">
      <c r="A624" s="1637"/>
      <c r="B624" s="1637"/>
    </row>
    <row r="625" spans="1:2" ht="13.9" customHeight="1" x14ac:dyDescent="0.2">
      <c r="A625" s="1637"/>
      <c r="B625" s="1637"/>
    </row>
    <row r="626" spans="1:2" ht="13.9" customHeight="1" x14ac:dyDescent="0.2">
      <c r="A626" s="1637"/>
      <c r="B626" s="1637"/>
    </row>
    <row r="627" spans="1:2" ht="13.9" customHeight="1" x14ac:dyDescent="0.2">
      <c r="A627" s="1637"/>
      <c r="B627" s="1637"/>
    </row>
    <row r="628" spans="1:2" ht="13.9" customHeight="1" x14ac:dyDescent="0.2">
      <c r="A628" s="1637"/>
      <c r="B628" s="1637"/>
    </row>
    <row r="629" spans="1:2" ht="13.9" customHeight="1" x14ac:dyDescent="0.2">
      <c r="A629" s="1637"/>
      <c r="B629" s="1637"/>
    </row>
    <row r="630" spans="1:2" ht="13.9" customHeight="1" x14ac:dyDescent="0.2">
      <c r="A630" s="1637"/>
      <c r="B630" s="1637"/>
    </row>
    <row r="631" spans="1:2" ht="13.9" customHeight="1" x14ac:dyDescent="0.2">
      <c r="A631" s="1637"/>
      <c r="B631" s="1637"/>
    </row>
    <row r="632" spans="1:2" x14ac:dyDescent="0.2">
      <c r="A632" s="1637"/>
      <c r="B632" s="1637"/>
    </row>
    <row r="633" spans="1:2" x14ac:dyDescent="0.2">
      <c r="A633" s="1637"/>
      <c r="B633" s="1637"/>
    </row>
    <row r="634" spans="1:2" x14ac:dyDescent="0.2">
      <c r="A634" s="1637"/>
      <c r="B634" s="1637"/>
    </row>
    <row r="635" spans="1:2" x14ac:dyDescent="0.2">
      <c r="A635" s="1637"/>
      <c r="B635" s="1637"/>
    </row>
    <row r="636" spans="1:2" x14ac:dyDescent="0.2">
      <c r="A636" s="1637"/>
      <c r="B636" s="1637"/>
    </row>
    <row r="637" spans="1:2" x14ac:dyDescent="0.2">
      <c r="A637" s="1637"/>
      <c r="B637" s="1637"/>
    </row>
    <row r="638" spans="1:2" x14ac:dyDescent="0.2">
      <c r="A638" s="1637"/>
      <c r="B638" s="1637"/>
    </row>
    <row r="639" spans="1:2" x14ac:dyDescent="0.2">
      <c r="A639" s="1637"/>
      <c r="B639" s="1637"/>
    </row>
    <row r="640" spans="1:2" x14ac:dyDescent="0.2">
      <c r="A640" s="1637"/>
      <c r="B640" s="1637"/>
    </row>
  </sheetData>
  <sheetProtection algorithmName="SHA-512" hashValue="0DCPMNJycFpGtAwKMwv8zfateMsLg7zMMQmHhaoH6NlIzZvaZyyCE5ZhGQeQKPX+uLuhsIWCd5Y9Mqd3Ib9WLQ==" saltValue="OInuj61wgRAavDKA+Cau3A==" spinCount="100000"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RowHeight="12.75" x14ac:dyDescent="0.2"/>
  <cols>
    <col min="1" max="1" width="3" style="658" bestFit="1" customWidth="1"/>
    <col min="2" max="2" width="90.85546875" style="1540" customWidth="1"/>
    <col min="3" max="3" width="11.5703125" style="1540" customWidth="1"/>
    <col min="4" max="4" width="7.85546875" style="1540" customWidth="1"/>
    <col min="5" max="16384" width="9.140625" style="658"/>
  </cols>
  <sheetData>
    <row r="1" spans="1:2" x14ac:dyDescent="0.2">
      <c r="A1" s="1665"/>
      <c r="B1" s="1666" t="s">
        <v>413</v>
      </c>
    </row>
    <row r="2" spans="1:2" ht="5.25" customHeight="1" x14ac:dyDescent="0.2">
      <c r="B2" s="1433"/>
    </row>
    <row r="3" spans="1:2" ht="22.5" x14ac:dyDescent="0.2">
      <c r="A3" s="1667">
        <v>1</v>
      </c>
      <c r="B3" s="1668" t="s">
        <v>87</v>
      </c>
    </row>
    <row r="4" spans="1:2" ht="6" customHeight="1" x14ac:dyDescent="0.2">
      <c r="A4" s="1667"/>
      <c r="B4" s="1669"/>
    </row>
    <row r="5" spans="1:2" ht="22.5" x14ac:dyDescent="0.2">
      <c r="A5" s="1667">
        <v>2</v>
      </c>
      <c r="B5" s="1668" t="s">
        <v>380</v>
      </c>
    </row>
    <row r="6" spans="1:2" ht="6" customHeight="1" x14ac:dyDescent="0.2">
      <c r="A6" s="1670"/>
    </row>
    <row r="7" spans="1:2" ht="22.5" x14ac:dyDescent="0.2">
      <c r="A7" s="1671">
        <v>3</v>
      </c>
      <c r="B7" s="1672" t="s">
        <v>241</v>
      </c>
    </row>
    <row r="8" spans="1:2" ht="12" customHeight="1" x14ac:dyDescent="0.2">
      <c r="A8" s="1673" t="s">
        <v>675</v>
      </c>
      <c r="B8" s="1540" t="s">
        <v>676</v>
      </c>
    </row>
    <row r="9" spans="1:2" ht="13.35" customHeight="1" x14ac:dyDescent="0.2">
      <c r="A9" s="1671">
        <v>4</v>
      </c>
      <c r="B9" s="1540" t="s">
        <v>284</v>
      </c>
    </row>
    <row r="10" spans="1:2" ht="13.35" customHeight="1" x14ac:dyDescent="0.2">
      <c r="A10" s="1670"/>
      <c r="B10" s="1540" t="s">
        <v>250</v>
      </c>
    </row>
    <row r="11" spans="1:2" ht="13.35" customHeight="1" x14ac:dyDescent="0.2">
      <c r="A11" s="1670"/>
      <c r="B11" s="1540" t="s">
        <v>440</v>
      </c>
    </row>
    <row r="12" spans="1:2" ht="13.35" customHeight="1" x14ac:dyDescent="0.2">
      <c r="A12" s="1670"/>
      <c r="B12" s="1540" t="s">
        <v>441</v>
      </c>
    </row>
    <row r="13" spans="1:2" ht="13.35" customHeight="1" x14ac:dyDescent="0.2">
      <c r="A13" s="1670"/>
      <c r="B13" s="1540" t="s">
        <v>88</v>
      </c>
    </row>
    <row r="14" spans="1:2" ht="6" customHeight="1" x14ac:dyDescent="0.2">
      <c r="A14" s="1674"/>
      <c r="B14" s="1669"/>
    </row>
    <row r="15" spans="1:2" ht="56.25" x14ac:dyDescent="0.2">
      <c r="A15" s="1671">
        <v>5</v>
      </c>
      <c r="B15" s="1672" t="s">
        <v>63</v>
      </c>
    </row>
    <row r="16" spans="1:2" ht="6" customHeight="1" x14ac:dyDescent="0.2">
      <c r="A16" s="1675"/>
      <c r="B16" s="1676"/>
    </row>
    <row r="17" spans="1:4" ht="33.75" customHeight="1" x14ac:dyDescent="0.2">
      <c r="A17" s="1677">
        <v>6</v>
      </c>
      <c r="B17" s="1462" t="s">
        <v>448</v>
      </c>
    </row>
    <row r="18" spans="1:4" ht="6" customHeight="1" x14ac:dyDescent="0.2">
      <c r="A18" s="1678"/>
      <c r="B18" s="1669"/>
    </row>
    <row r="19" spans="1:4" ht="13.35" customHeight="1" x14ac:dyDescent="0.2">
      <c r="A19" s="1679">
        <v>7</v>
      </c>
      <c r="B19" s="1669" t="s">
        <v>127</v>
      </c>
      <c r="D19" s="1680"/>
    </row>
    <row r="20" spans="1:4" ht="6" customHeight="1" x14ac:dyDescent="0.2">
      <c r="A20" s="1681"/>
      <c r="B20" s="1669"/>
    </row>
    <row r="21" spans="1:4" ht="20.85" customHeight="1" x14ac:dyDescent="0.2">
      <c r="A21" s="1679">
        <v>8</v>
      </c>
      <c r="B21" s="1682" t="s">
        <v>673</v>
      </c>
    </row>
    <row r="22" spans="1:4" ht="6" customHeight="1" x14ac:dyDescent="0.2">
      <c r="A22" s="1679"/>
      <c r="B22" s="1682"/>
    </row>
    <row r="23" spans="1:4" ht="22.5" x14ac:dyDescent="0.2">
      <c r="A23" s="1683">
        <v>9</v>
      </c>
      <c r="B23" s="1682" t="s">
        <v>674</v>
      </c>
    </row>
    <row r="24" spans="1:4" ht="6" customHeight="1" x14ac:dyDescent="0.2">
      <c r="A24" s="1678"/>
      <c r="B24" s="1669"/>
    </row>
    <row r="25" spans="1:4" ht="13.35" customHeight="1" x14ac:dyDescent="0.2">
      <c r="A25" s="1684">
        <v>10</v>
      </c>
      <c r="B25" s="1685" t="s">
        <v>678</v>
      </c>
    </row>
    <row r="26" spans="1:4" ht="6" customHeight="1" x14ac:dyDescent="0.2">
      <c r="A26" s="1470"/>
    </row>
    <row r="27" spans="1:4" ht="13.35" customHeight="1" x14ac:dyDescent="0.2">
      <c r="A27" s="1686">
        <v>11</v>
      </c>
      <c r="B27" s="1687" t="s">
        <v>446</v>
      </c>
    </row>
    <row r="28" spans="1:4" ht="6" customHeight="1" x14ac:dyDescent="0.2"/>
    <row r="29" spans="1:4" ht="22.5" x14ac:dyDescent="0.2">
      <c r="A29" s="1688" t="s">
        <v>475</v>
      </c>
      <c r="B29" s="1689" t="s">
        <v>381</v>
      </c>
    </row>
    <row r="30" spans="1:4" ht="6" customHeight="1" x14ac:dyDescent="0.2">
      <c r="A30" s="1470"/>
    </row>
    <row r="31" spans="1:4" ht="33.75" x14ac:dyDescent="0.2">
      <c r="A31" s="1688" t="s">
        <v>294</v>
      </c>
      <c r="B31" s="1690" t="s">
        <v>442</v>
      </c>
    </row>
    <row r="32" spans="1:4" ht="6" customHeight="1" x14ac:dyDescent="0.2">
      <c r="A32" s="1691"/>
      <c r="B32" s="1692"/>
    </row>
    <row r="33" spans="1:2" ht="20.25" customHeight="1" x14ac:dyDescent="0.2">
      <c r="A33" s="1693">
        <v>14</v>
      </c>
      <c r="B33" s="1694" t="s">
        <v>878</v>
      </c>
    </row>
    <row r="34" spans="1:2" ht="6" customHeight="1" x14ac:dyDescent="0.2"/>
    <row r="35" spans="1:2" ht="22.5" x14ac:dyDescent="0.2">
      <c r="A35" s="1695">
        <v>15</v>
      </c>
      <c r="B35" s="1696" t="s">
        <v>879</v>
      </c>
    </row>
    <row r="36" spans="1:2" ht="8.25" customHeight="1" x14ac:dyDescent="0.2">
      <c r="A36" s="1697"/>
      <c r="B36" s="1698"/>
    </row>
    <row r="37" spans="1:2" ht="11.25" customHeight="1" x14ac:dyDescent="0.2">
      <c r="A37" s="1695">
        <v>16</v>
      </c>
      <c r="B37" s="1699" t="s">
        <v>665</v>
      </c>
    </row>
    <row r="38" spans="1:2" x14ac:dyDescent="0.2">
      <c r="B38" s="1672" t="s">
        <v>666</v>
      </c>
    </row>
    <row r="39" spans="1:2" x14ac:dyDescent="0.2">
      <c r="B39" s="1700" t="s">
        <v>667</v>
      </c>
    </row>
    <row r="40" spans="1:2" x14ac:dyDescent="0.2">
      <c r="B40" s="1540" t="s">
        <v>668</v>
      </c>
    </row>
    <row r="51" spans="4:4" x14ac:dyDescent="0.2">
      <c r="D51" s="1676"/>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opLeftCell="A37" zoomScale="110" zoomScaleNormal="110" workbookViewId="0">
      <selection activeCell="B40" sqref="B40"/>
    </sheetView>
  </sheetViews>
  <sheetFormatPr defaultRowHeight="12.75" x14ac:dyDescent="0.2"/>
  <cols>
    <col min="1" max="1" width="3" style="1661" customWidth="1"/>
    <col min="2" max="2" width="73.7109375" style="1445" customWidth="1"/>
    <col min="3" max="3" width="40.5703125" style="1445" customWidth="1"/>
    <col min="4" max="4" width="7.7109375" style="1445" customWidth="1"/>
    <col min="5" max="7" width="2.85546875" style="1445" customWidth="1"/>
    <col min="8" max="16384" width="9.140625" style="1445"/>
  </cols>
  <sheetData>
    <row r="1" spans="1:3" x14ac:dyDescent="0.2">
      <c r="A1" s="1864" t="s">
        <v>499</v>
      </c>
      <c r="B1" s="1865"/>
      <c r="C1" s="1866"/>
    </row>
    <row r="2" spans="1:3" x14ac:dyDescent="0.2">
      <c r="A2" s="1867" t="s">
        <v>494</v>
      </c>
      <c r="B2" s="1868"/>
      <c r="C2" s="1869"/>
    </row>
    <row r="3" spans="1:3" x14ac:dyDescent="0.2">
      <c r="A3" s="1867" t="s">
        <v>495</v>
      </c>
      <c r="B3" s="1868"/>
      <c r="C3" s="1869"/>
    </row>
    <row r="4" spans="1:3" ht="13.5" thickBot="1" x14ac:dyDescent="0.25">
      <c r="A4" s="1870" t="s">
        <v>496</v>
      </c>
      <c r="B4" s="1871"/>
      <c r="C4" s="1872"/>
    </row>
    <row r="5" spans="1:3" s="1704" customFormat="1" ht="30" customHeight="1" thickTop="1" thickBot="1" x14ac:dyDescent="0.25">
      <c r="A5" s="1701"/>
      <c r="B5" s="1702" t="s">
        <v>192</v>
      </c>
      <c r="C5" s="1703" t="s">
        <v>463</v>
      </c>
    </row>
    <row r="6" spans="1:3" ht="13.5" thickTop="1" x14ac:dyDescent="0.2">
      <c r="A6" s="1639"/>
      <c r="B6" s="1640" t="s">
        <v>445</v>
      </c>
      <c r="C6" s="1641"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
      <c r="A7" s="1642"/>
      <c r="B7" s="1643" t="s">
        <v>846</v>
      </c>
      <c r="C7" s="1644" t="str">
        <f>IF(AND(C6='DeficitBudgetSum Calc 19'!F15,'DefReductPlan 20-24'!Z22&gt;0),"Budget Plan Completed",IF(AND(C6='DeficitBudgetSum Calc 19'!F15,'DefReductPlan 20-24'!Z22=0),"Please complete the deficit reduction plan prior to submission.",""))</f>
        <v/>
      </c>
    </row>
    <row r="8" spans="1:3" x14ac:dyDescent="0.2">
      <c r="A8" s="1645">
        <v>1</v>
      </c>
      <c r="B8" s="1646" t="s">
        <v>464</v>
      </c>
      <c r="C8" s="1647"/>
    </row>
    <row r="9" spans="1:3" x14ac:dyDescent="0.2">
      <c r="A9" s="1648"/>
      <c r="B9" s="1649" t="s">
        <v>544</v>
      </c>
      <c r="C9" s="1650" t="str">
        <f>IF(Cover!B5="X","CASH",IF(Cover!B6="X","ACCRUAL ","PLEASE CHECK AN ACCOUNTING BASIS."))</f>
        <v>CASH</v>
      </c>
    </row>
    <row r="10" spans="1:3" x14ac:dyDescent="0.2">
      <c r="A10" s="1651">
        <v>2</v>
      </c>
      <c r="B10" s="1875" t="s">
        <v>847</v>
      </c>
      <c r="C10" s="1876"/>
    </row>
    <row r="11" spans="1:3" ht="22.5" customHeight="1" x14ac:dyDescent="0.2">
      <c r="A11" s="1652"/>
      <c r="B11" s="1653" t="s">
        <v>848</v>
      </c>
      <c r="C11" s="1654"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2"/>
      <c r="B12" s="1653" t="s">
        <v>849</v>
      </c>
      <c r="C12" s="1654" t="str">
        <f>IF(SUM('BudgetSum 2-3'!C29:D29,'BudgetSum 2-3'!F29)&lt;&gt;SUM('BudgetSum 2-3'!C52:D52,'BudgetSum 2-3'!F52),"Check Error!","OK")</f>
        <v>OK</v>
      </c>
    </row>
    <row r="13" spans="1:3" ht="24" x14ac:dyDescent="0.2">
      <c r="A13" s="1652"/>
      <c r="B13" s="1653" t="s">
        <v>850</v>
      </c>
      <c r="C13" s="1654" t="str">
        <f>IF(SUM('BudgetSum 2-3'!C30:K30)&lt;&gt;SUM('BudgetSum 2-3'!C53:J53),"Check Error!","OK")</f>
        <v>OK</v>
      </c>
    </row>
    <row r="14" spans="1:3" ht="24" x14ac:dyDescent="0.2">
      <c r="A14" s="1655"/>
      <c r="B14" s="1656" t="s">
        <v>851</v>
      </c>
      <c r="C14" s="1654" t="str">
        <f>IF(('BudgetSum 2-3'!E39)&lt;&gt;SUM('BudgetSum 2-3'!C57:H60),"Check Error!","OK")</f>
        <v>OK</v>
      </c>
    </row>
    <row r="15" spans="1:3" ht="24" x14ac:dyDescent="0.2">
      <c r="A15" s="1655"/>
      <c r="B15" s="1656" t="s">
        <v>852</v>
      </c>
      <c r="C15" s="1654" t="str">
        <f>IF(('BudgetSum 2-3'!E40)&lt;&gt;SUM('BudgetSum 2-3'!C61:H64),"Check Error!","OK")</f>
        <v>OK</v>
      </c>
    </row>
    <row r="16" spans="1:3" ht="24" x14ac:dyDescent="0.2">
      <c r="A16" s="1655"/>
      <c r="B16" s="1656" t="s">
        <v>853</v>
      </c>
      <c r="C16" s="1654" t="str">
        <f>IF(('BudgetSum 2-3'!E41)&lt;&gt;SUM('BudgetSum 2-3'!C65:D68),"Check Error!","OK")</f>
        <v>OK</v>
      </c>
    </row>
    <row r="17" spans="1:3" ht="24" x14ac:dyDescent="0.2">
      <c r="A17" s="1655"/>
      <c r="B17" s="1656" t="s">
        <v>854</v>
      </c>
      <c r="C17" s="1654" t="str">
        <f>IF(('BudgetSum 2-3'!E42)&lt;&gt;SUM('BudgetSum 2-3'!C69:D72),"Check Error!","OK")</f>
        <v>OK</v>
      </c>
    </row>
    <row r="18" spans="1:3" ht="24" x14ac:dyDescent="0.2">
      <c r="A18" s="1655"/>
      <c r="B18" s="1656" t="s">
        <v>855</v>
      </c>
      <c r="C18" s="1654" t="str">
        <f>IF(('BudgetSum 2-3'!H43)&lt;&gt;SUM('BudgetSum 2-3'!C73:D76),"Check Error!","OK")</f>
        <v>OK</v>
      </c>
    </row>
    <row r="19" spans="1:3" x14ac:dyDescent="0.2">
      <c r="A19" s="1657">
        <v>3</v>
      </c>
      <c r="B19" s="1873" t="s">
        <v>856</v>
      </c>
      <c r="C19" s="1874"/>
    </row>
    <row r="20" spans="1:3" x14ac:dyDescent="0.2">
      <c r="A20" s="1658"/>
      <c r="B20" s="1653" t="s">
        <v>857</v>
      </c>
      <c r="C20" s="1654" t="str">
        <f>IF('CashSum 4'!$C$3&lt;0,"Check Error","OK")</f>
        <v>OK</v>
      </c>
    </row>
    <row r="21" spans="1:3" x14ac:dyDescent="0.2">
      <c r="A21" s="1652"/>
      <c r="B21" s="1653" t="s">
        <v>858</v>
      </c>
      <c r="C21" s="1654" t="str">
        <f>IF('CashSum 4'!$D$3&lt;0,"Check Error","OK")</f>
        <v>OK</v>
      </c>
    </row>
    <row r="22" spans="1:3" x14ac:dyDescent="0.2">
      <c r="A22" s="1652"/>
      <c r="B22" s="1653" t="s">
        <v>859</v>
      </c>
      <c r="C22" s="1654" t="str">
        <f>IF('CashSum 4'!$E$3&lt;0,"Check Error","OK")</f>
        <v>OK</v>
      </c>
    </row>
    <row r="23" spans="1:3" x14ac:dyDescent="0.2">
      <c r="A23" s="1652"/>
      <c r="B23" s="1653" t="s">
        <v>860</v>
      </c>
      <c r="C23" s="1654" t="str">
        <f>IF('CashSum 4'!$F$3&lt;0,"Check Error","OK")</f>
        <v>OK</v>
      </c>
    </row>
    <row r="24" spans="1:3" x14ac:dyDescent="0.2">
      <c r="A24" s="1652"/>
      <c r="B24" s="1653" t="s">
        <v>861</v>
      </c>
      <c r="C24" s="1654" t="str">
        <f>IF('CashSum 4'!$G$3&lt;0,"Check Error","OK")</f>
        <v>OK</v>
      </c>
    </row>
    <row r="25" spans="1:3" x14ac:dyDescent="0.2">
      <c r="A25" s="1652"/>
      <c r="B25" s="1653" t="s">
        <v>862</v>
      </c>
      <c r="C25" s="1654" t="str">
        <f>IF('CashSum 4'!$H$3&lt;0,"Check Error","OK")</f>
        <v>OK</v>
      </c>
    </row>
    <row r="26" spans="1:3" x14ac:dyDescent="0.2">
      <c r="A26" s="1652"/>
      <c r="B26" s="1653" t="s">
        <v>863</v>
      </c>
      <c r="C26" s="1654" t="str">
        <f>IF('CashSum 4'!$I$3&lt;0,"Check Error","OK")</f>
        <v>OK</v>
      </c>
    </row>
    <row r="27" spans="1:3" x14ac:dyDescent="0.2">
      <c r="A27" s="1652"/>
      <c r="B27" s="1653" t="s">
        <v>864</v>
      </c>
      <c r="C27" s="1654" t="str">
        <f>IF('CashSum 4'!$J$3&lt;0,"Check Error","OK")</f>
        <v>OK</v>
      </c>
    </row>
    <row r="28" spans="1:3" x14ac:dyDescent="0.2">
      <c r="A28" s="1652"/>
      <c r="B28" s="1653" t="s">
        <v>865</v>
      </c>
      <c r="C28" s="1654" t="str">
        <f>IF('CashSum 4'!$K$3&lt;0,"Check Error","OK")</f>
        <v>OK</v>
      </c>
    </row>
    <row r="29" spans="1:3" x14ac:dyDescent="0.2">
      <c r="A29" s="1659">
        <v>4</v>
      </c>
      <c r="B29" s="1860" t="s">
        <v>866</v>
      </c>
      <c r="C29" s="1861"/>
    </row>
    <row r="30" spans="1:3" x14ac:dyDescent="0.2">
      <c r="A30" s="1652"/>
      <c r="B30" s="1660" t="s">
        <v>867</v>
      </c>
      <c r="C30" s="1654" t="str">
        <f>IF('CashSum 4'!$C$21&lt;0,"Check Error!","OK")</f>
        <v>OK</v>
      </c>
    </row>
    <row r="31" spans="1:3" x14ac:dyDescent="0.2">
      <c r="A31" s="1652"/>
      <c r="B31" s="1660" t="s">
        <v>868</v>
      </c>
      <c r="C31" s="1654" t="str">
        <f>IF('CashSum 4'!$D$21&lt;0,"Check Error!","OK")</f>
        <v>OK</v>
      </c>
    </row>
    <row r="32" spans="1:3" x14ac:dyDescent="0.2">
      <c r="A32" s="1652"/>
      <c r="B32" s="1653" t="s">
        <v>869</v>
      </c>
      <c r="C32" s="1654" t="str">
        <f>IF('CashSum 4'!$E$21&lt;0,"Check Error!","OK")</f>
        <v>OK</v>
      </c>
    </row>
    <row r="33" spans="1:3" x14ac:dyDescent="0.2">
      <c r="A33" s="1652"/>
      <c r="B33" s="1660" t="s">
        <v>870</v>
      </c>
      <c r="C33" s="1654" t="str">
        <f>IF('CashSum 4'!$F$21&lt;0,"Check Error!","OK")</f>
        <v>OK</v>
      </c>
    </row>
    <row r="34" spans="1:3" x14ac:dyDescent="0.2">
      <c r="A34" s="1652"/>
      <c r="B34" s="1660" t="s">
        <v>871</v>
      </c>
      <c r="C34" s="1654" t="str">
        <f>IF('CashSum 4'!$G$21&lt;0,"Check Error!","OK")</f>
        <v>OK</v>
      </c>
    </row>
    <row r="35" spans="1:3" x14ac:dyDescent="0.2">
      <c r="A35" s="1652"/>
      <c r="B35" s="1653" t="s">
        <v>872</v>
      </c>
      <c r="C35" s="1654" t="str">
        <f>IF('CashSum 4'!$H$21&lt;0,"Check Error!","OK")</f>
        <v>OK</v>
      </c>
    </row>
    <row r="36" spans="1:3" x14ac:dyDescent="0.2">
      <c r="A36" s="1652"/>
      <c r="B36" s="1660" t="s">
        <v>873</v>
      </c>
      <c r="C36" s="1654" t="str">
        <f>IF('CashSum 4'!$I$21&lt;0,"Check Error!","OK")</f>
        <v>OK</v>
      </c>
    </row>
    <row r="37" spans="1:3" x14ac:dyDescent="0.2">
      <c r="A37" s="1652"/>
      <c r="B37" s="1653" t="s">
        <v>874</v>
      </c>
      <c r="C37" s="1654" t="str">
        <f>IF('CashSum 4'!$J$21&lt;0,"Check Error!","OK")</f>
        <v>OK</v>
      </c>
    </row>
    <row r="38" spans="1:3" x14ac:dyDescent="0.2">
      <c r="A38" s="1652"/>
      <c r="B38" s="1660" t="s">
        <v>875</v>
      </c>
      <c r="C38" s="1654" t="str">
        <f>IF('CashSum 4'!$K$21&lt;0,"Check Error!","OK")</f>
        <v>OK</v>
      </c>
    </row>
    <row r="39" spans="1:3" ht="28.5" customHeight="1" x14ac:dyDescent="0.2">
      <c r="A39" s="1657">
        <v>5</v>
      </c>
      <c r="B39" s="1862" t="s">
        <v>894</v>
      </c>
      <c r="C39" s="1863"/>
    </row>
    <row r="40" spans="1:3" ht="28.5" customHeight="1" x14ac:dyDescent="0.2">
      <c r="A40" s="1652"/>
      <c r="B40" s="1653" t="s">
        <v>876</v>
      </c>
      <c r="C40" s="1654" t="str">
        <f>IF(SUM('CashSum 4'!C6:K6)&lt;&gt;SUM('CashSum 4'!C15:K15),"Check Error!","OK")</f>
        <v>OK</v>
      </c>
    </row>
    <row r="41" spans="1:3" ht="30" customHeight="1" x14ac:dyDescent="0.2">
      <c r="A41" s="1652"/>
      <c r="B41" s="1653" t="s">
        <v>877</v>
      </c>
      <c r="C41" s="1654" t="str">
        <f>IF(SUM('CashSum 4'!C7:K7)&lt;&gt;SUM('CashSum 4'!C16:K16),"Check Error!","OK")</f>
        <v>OK</v>
      </c>
    </row>
    <row r="42" spans="1:3" x14ac:dyDescent="0.2">
      <c r="B42" s="1662"/>
      <c r="C42" s="1663"/>
    </row>
    <row r="43" spans="1:3" ht="15.75" x14ac:dyDescent="0.2">
      <c r="B43" s="1664" t="s">
        <v>422</v>
      </c>
      <c r="C43" s="1663"/>
    </row>
  </sheetData>
  <sheetProtection algorithmName="SHA-512" hashValue="GyzFXTuqbrVIdZd7c1GNMyXsU2jjcjOW2sGjewmXNtyUWKxquzkpMkevTbgAKgZVAu712uIsreSbkprfNbGNEA==" saltValue="KvVe506c3feKTYCQjbuTp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I7034" sqref="I7034"/>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91</v>
      </c>
      <c r="B1" s="14" t="str">
        <f>Cover!G13</f>
        <v>Niles ESD 71</v>
      </c>
    </row>
    <row r="2" spans="1:4" x14ac:dyDescent="0.2">
      <c r="A2" t="s">
        <v>93</v>
      </c>
      <c r="B2" s="14">
        <f>Cover!G14</f>
        <v>50160710022001</v>
      </c>
    </row>
    <row r="3" spans="1:4" x14ac:dyDescent="0.2">
      <c r="A3" t="s">
        <v>94</v>
      </c>
      <c r="B3" s="14" t="s">
        <v>95</v>
      </c>
    </row>
    <row r="4" spans="1:4" x14ac:dyDescent="0.2">
      <c r="A4" t="s">
        <v>345</v>
      </c>
      <c r="B4" s="17" t="str">
        <f>Balancing!C9</f>
        <v>CASH</v>
      </c>
    </row>
    <row r="5" spans="1:4" x14ac:dyDescent="0.2">
      <c r="A5" s="4">
        <v>1</v>
      </c>
      <c r="B5" s="14">
        <f>'BudgetSum 2-3'!C18</f>
        <v>5000</v>
      </c>
      <c r="C5" s="5">
        <f>A5-B5</f>
        <v>-4999</v>
      </c>
      <c r="D5" s="7"/>
    </row>
    <row r="6" spans="1:4" x14ac:dyDescent="0.2">
      <c r="A6" s="4">
        <v>2</v>
      </c>
      <c r="B6" s="14">
        <f>'BudgetSum 2-3'!D18</f>
        <v>5000</v>
      </c>
      <c r="C6" s="5">
        <f t="shared" ref="C6:C69" si="0">A6-B6</f>
        <v>-4998</v>
      </c>
      <c r="D6" s="7"/>
    </row>
    <row r="7" spans="1:4" x14ac:dyDescent="0.2">
      <c r="A7" s="4">
        <v>3</v>
      </c>
      <c r="B7" s="14">
        <f>'BudgetSum 2-3'!E18</f>
        <v>0</v>
      </c>
      <c r="C7" s="5">
        <f t="shared" si="0"/>
        <v>3</v>
      </c>
      <c r="D7" s="7"/>
    </row>
    <row r="8" spans="1:4" x14ac:dyDescent="0.2">
      <c r="A8">
        <v>4</v>
      </c>
      <c r="B8" s="14">
        <f>'BudgetSum 2-3'!F18</f>
        <v>5000</v>
      </c>
      <c r="C8" s="5">
        <f t="shared" si="0"/>
        <v>-4996</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8628865</v>
      </c>
      <c r="C12" s="5">
        <f t="shared" si="0"/>
        <v>-8628857</v>
      </c>
      <c r="D12" s="6"/>
    </row>
    <row r="13" spans="1:4" x14ac:dyDescent="0.2">
      <c r="A13">
        <v>9</v>
      </c>
      <c r="B13" s="14">
        <f>'CashSum 4'!C7</f>
        <v>0</v>
      </c>
      <c r="C13" s="5">
        <f t="shared" si="0"/>
        <v>9</v>
      </c>
      <c r="D13" s="6"/>
    </row>
    <row r="14" spans="1:4" x14ac:dyDescent="0.2">
      <c r="A14" s="4">
        <v>10</v>
      </c>
      <c r="B14" s="14">
        <f>'CashSum 4'!C10</f>
        <v>0</v>
      </c>
      <c r="C14" s="5">
        <f t="shared" si="0"/>
        <v>10</v>
      </c>
      <c r="D14" s="7"/>
    </row>
    <row r="15" spans="1:4" x14ac:dyDescent="0.2">
      <c r="A15">
        <v>11</v>
      </c>
      <c r="B15" s="14">
        <f>'CashSum 4'!C11</f>
        <v>8628865</v>
      </c>
      <c r="C15" s="5">
        <f t="shared" si="0"/>
        <v>-8628854</v>
      </c>
      <c r="D15" s="6"/>
    </row>
    <row r="16" spans="1:4" x14ac:dyDescent="0.2">
      <c r="A16">
        <v>12</v>
      </c>
      <c r="B16" s="14">
        <f>'CashSum 4'!C12</f>
        <v>15237657</v>
      </c>
      <c r="C16" s="5">
        <f t="shared" si="0"/>
        <v>-15237645</v>
      </c>
      <c r="D16" s="6"/>
    </row>
    <row r="17" spans="1:4" x14ac:dyDescent="0.2">
      <c r="A17" s="4">
        <v>13</v>
      </c>
      <c r="B17" s="14">
        <f>'CashSum 4'!C13</f>
        <v>8435224</v>
      </c>
      <c r="C17" s="5">
        <f t="shared" si="0"/>
        <v>-8435211</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346</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346</v>
      </c>
    </row>
    <row r="24" spans="1:4" x14ac:dyDescent="0.2">
      <c r="A24" s="3">
        <v>20</v>
      </c>
      <c r="D24" s="6" t="s">
        <v>346</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8435224</v>
      </c>
      <c r="C27" s="5">
        <f t="shared" si="0"/>
        <v>-8435201</v>
      </c>
      <c r="D27" s="6"/>
    </row>
    <row r="28" spans="1:4" x14ac:dyDescent="0.2">
      <c r="A28">
        <v>24</v>
      </c>
      <c r="B28" s="14">
        <f>'CashSum 4'!C21</f>
        <v>6802433</v>
      </c>
      <c r="C28" s="5">
        <f t="shared" si="0"/>
        <v>-6802409</v>
      </c>
      <c r="D28" s="6"/>
    </row>
    <row r="29" spans="1:4" x14ac:dyDescent="0.2">
      <c r="A29">
        <v>25</v>
      </c>
      <c r="B29" s="14">
        <f>'CashSum 4'!D4</f>
        <v>990000</v>
      </c>
      <c r="C29" s="5">
        <f t="shared" si="0"/>
        <v>-989975</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990000</v>
      </c>
      <c r="C32" s="5">
        <f t="shared" si="0"/>
        <v>-989972</v>
      </c>
      <c r="D32" s="6"/>
    </row>
    <row r="33" spans="1:4" x14ac:dyDescent="0.2">
      <c r="A33" s="4">
        <v>29</v>
      </c>
      <c r="B33" s="14">
        <f>'CashSum 4'!D12</f>
        <v>3649348</v>
      </c>
      <c r="C33" s="5">
        <f t="shared" si="0"/>
        <v>-3649319</v>
      </c>
      <c r="D33" s="7"/>
    </row>
    <row r="34" spans="1:4" x14ac:dyDescent="0.2">
      <c r="A34">
        <v>30</v>
      </c>
      <c r="B34" s="14">
        <f>'CashSum 4'!D13</f>
        <v>983980</v>
      </c>
      <c r="C34" s="5">
        <f t="shared" si="0"/>
        <v>-983950</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346</v>
      </c>
    </row>
    <row r="38" spans="1:4" x14ac:dyDescent="0.2">
      <c r="A38" s="4">
        <v>34</v>
      </c>
      <c r="B38" s="14">
        <f>'CashSum 4'!D17</f>
        <v>0</v>
      </c>
      <c r="C38" s="5">
        <f t="shared" si="0"/>
        <v>34</v>
      </c>
      <c r="D38" s="7"/>
    </row>
    <row r="39" spans="1:4" x14ac:dyDescent="0.2">
      <c r="A39" s="3">
        <v>35</v>
      </c>
      <c r="D39" s="6" t="s">
        <v>346</v>
      </c>
    </row>
    <row r="40" spans="1:4" x14ac:dyDescent="0.2">
      <c r="A40" s="3">
        <v>36</v>
      </c>
      <c r="D40" s="6" t="s">
        <v>346</v>
      </c>
    </row>
    <row r="41" spans="1:4" x14ac:dyDescent="0.2">
      <c r="A41" s="3">
        <v>37</v>
      </c>
      <c r="D41" s="6" t="s">
        <v>346</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983980</v>
      </c>
      <c r="C44" s="5">
        <f t="shared" si="0"/>
        <v>-983940</v>
      </c>
      <c r="D44" s="6"/>
    </row>
    <row r="45" spans="1:4" x14ac:dyDescent="0.2">
      <c r="A45">
        <v>41</v>
      </c>
      <c r="B45" s="14">
        <f>'CashSum 4'!D21</f>
        <v>2665368</v>
      </c>
      <c r="C45" s="5">
        <f t="shared" si="0"/>
        <v>-2665327</v>
      </c>
      <c r="D45" s="6"/>
    </row>
    <row r="46" spans="1:4" x14ac:dyDescent="0.2">
      <c r="A46" s="4">
        <v>42</v>
      </c>
      <c r="B46" s="14">
        <f>'CashSum 4'!E4</f>
        <v>400</v>
      </c>
      <c r="C46" s="5">
        <f t="shared" si="0"/>
        <v>-358</v>
      </c>
      <c r="D46" s="7"/>
    </row>
    <row r="47" spans="1:4" x14ac:dyDescent="0.2">
      <c r="A47">
        <v>43</v>
      </c>
      <c r="B47" s="14">
        <f>'CashSum 4'!E10</f>
        <v>0</v>
      </c>
      <c r="C47" s="5">
        <f t="shared" si="0"/>
        <v>43</v>
      </c>
      <c r="D47" s="6"/>
    </row>
    <row r="48" spans="1:4" x14ac:dyDescent="0.2">
      <c r="A48">
        <v>44</v>
      </c>
      <c r="B48" s="14">
        <f>'CashSum 4'!E11</f>
        <v>400</v>
      </c>
      <c r="C48" s="5">
        <f t="shared" si="0"/>
        <v>-356</v>
      </c>
      <c r="D48" s="6"/>
    </row>
    <row r="49" spans="1:4" x14ac:dyDescent="0.2">
      <c r="A49" s="4">
        <v>45</v>
      </c>
      <c r="B49" s="14">
        <f>'CashSum 4'!E12</f>
        <v>39845</v>
      </c>
      <c r="C49" s="5">
        <f t="shared" si="0"/>
        <v>-39800</v>
      </c>
      <c r="D49" s="7"/>
    </row>
    <row r="50" spans="1:4" x14ac:dyDescent="0.2">
      <c r="A50" s="4">
        <v>46</v>
      </c>
      <c r="B50" s="14">
        <f>'CashSum 4'!E13</f>
        <v>300</v>
      </c>
      <c r="C50" s="5">
        <f t="shared" si="0"/>
        <v>-254</v>
      </c>
      <c r="D50" s="7"/>
    </row>
    <row r="51" spans="1:4" x14ac:dyDescent="0.2">
      <c r="A51">
        <v>47</v>
      </c>
      <c r="B51" s="14">
        <f>'CashSum 4'!E16</f>
        <v>0</v>
      </c>
      <c r="C51" s="5">
        <f t="shared" si="0"/>
        <v>47</v>
      </c>
      <c r="D51" s="6"/>
    </row>
    <row r="52" spans="1:4" x14ac:dyDescent="0.2">
      <c r="A52" s="3">
        <v>48</v>
      </c>
      <c r="D52" s="6" t="s">
        <v>346</v>
      </c>
    </row>
    <row r="53" spans="1:4" x14ac:dyDescent="0.2">
      <c r="A53" s="3">
        <v>49</v>
      </c>
      <c r="D53" s="6" t="s">
        <v>346</v>
      </c>
    </row>
    <row r="54" spans="1:4" x14ac:dyDescent="0.2">
      <c r="A54">
        <v>50</v>
      </c>
      <c r="B54" s="14">
        <f>'CashSum 4'!D8</f>
        <v>0</v>
      </c>
      <c r="C54" s="5">
        <f t="shared" si="0"/>
        <v>50</v>
      </c>
      <c r="D54" s="6"/>
    </row>
    <row r="55" spans="1:4" x14ac:dyDescent="0.2">
      <c r="A55" s="3">
        <v>51</v>
      </c>
      <c r="D55" s="6" t="s">
        <v>347</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300</v>
      </c>
      <c r="C58" s="5">
        <f t="shared" si="0"/>
        <v>-246</v>
      </c>
      <c r="D58" s="6"/>
    </row>
    <row r="59" spans="1:4" x14ac:dyDescent="0.2">
      <c r="A59">
        <v>55</v>
      </c>
      <c r="B59" s="14">
        <f>'CashSum 4'!E21</f>
        <v>39545</v>
      </c>
      <c r="C59" s="5">
        <f t="shared" si="0"/>
        <v>-39490</v>
      </c>
      <c r="D59" s="6"/>
    </row>
    <row r="60" spans="1:4" x14ac:dyDescent="0.2">
      <c r="A60">
        <v>56</v>
      </c>
      <c r="B60" s="14">
        <f>'CashSum 4'!F4</f>
        <v>445300</v>
      </c>
      <c r="C60" s="5">
        <f t="shared" si="0"/>
        <v>-445244</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445300</v>
      </c>
      <c r="C63" s="5">
        <f t="shared" si="0"/>
        <v>-445241</v>
      </c>
      <c r="D63" s="6"/>
    </row>
    <row r="64" spans="1:4" x14ac:dyDescent="0.2">
      <c r="A64" s="4">
        <v>60</v>
      </c>
      <c r="B64" s="14">
        <f>'CashSum 4'!F12</f>
        <v>445300</v>
      </c>
      <c r="C64" s="5">
        <f t="shared" si="0"/>
        <v>-445240</v>
      </c>
      <c r="D64" s="7"/>
    </row>
    <row r="65" spans="1:4" x14ac:dyDescent="0.2">
      <c r="A65">
        <v>61</v>
      </c>
      <c r="B65" s="14">
        <f>'CashSum 4'!F13</f>
        <v>400300</v>
      </c>
      <c r="C65" s="5">
        <f t="shared" si="0"/>
        <v>-400239</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346</v>
      </c>
    </row>
    <row r="69" spans="1:4" x14ac:dyDescent="0.2">
      <c r="A69">
        <v>65</v>
      </c>
      <c r="B69" s="14">
        <f>'CashSum 4'!F17</f>
        <v>0</v>
      </c>
      <c r="C69" s="5">
        <f t="shared" si="0"/>
        <v>65</v>
      </c>
      <c r="D69" s="6"/>
    </row>
    <row r="70" spans="1:4" x14ac:dyDescent="0.2">
      <c r="A70" s="3">
        <v>66</v>
      </c>
      <c r="D70" s="6" t="s">
        <v>346</v>
      </c>
    </row>
    <row r="71" spans="1:4" x14ac:dyDescent="0.2">
      <c r="A71" s="3">
        <v>67</v>
      </c>
      <c r="D71" s="6" t="s">
        <v>346</v>
      </c>
    </row>
    <row r="72" spans="1:4" x14ac:dyDescent="0.2">
      <c r="A72" s="3">
        <v>68</v>
      </c>
      <c r="D72" s="6" t="s">
        <v>346</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400300</v>
      </c>
      <c r="C75" s="5">
        <f t="shared" si="1"/>
        <v>-400229</v>
      </c>
      <c r="D75" s="6"/>
    </row>
    <row r="76" spans="1:4" x14ac:dyDescent="0.2">
      <c r="A76">
        <v>72</v>
      </c>
      <c r="B76" s="14">
        <f>'CashSum 4'!F21</f>
        <v>45000</v>
      </c>
      <c r="C76" s="5">
        <f t="shared" si="1"/>
        <v>-44928</v>
      </c>
      <c r="D76" s="6"/>
    </row>
    <row r="77" spans="1:4" x14ac:dyDescent="0.2">
      <c r="A77">
        <v>73</v>
      </c>
      <c r="B77" s="14">
        <f>'CashSum 4'!G4</f>
        <v>425500</v>
      </c>
      <c r="C77" s="5">
        <f t="shared" si="1"/>
        <v>-425427</v>
      </c>
      <c r="D77" s="6"/>
    </row>
    <row r="78" spans="1:4" x14ac:dyDescent="0.2">
      <c r="A78">
        <v>74</v>
      </c>
      <c r="B78" s="14">
        <f>'CashSum 4'!G10</f>
        <v>0</v>
      </c>
      <c r="C78" s="5">
        <f t="shared" si="1"/>
        <v>74</v>
      </c>
      <c r="D78" s="6"/>
    </row>
    <row r="79" spans="1:4" x14ac:dyDescent="0.2">
      <c r="A79" s="4">
        <v>75</v>
      </c>
      <c r="B79" s="14">
        <f>'CashSum 4'!G11</f>
        <v>425500</v>
      </c>
      <c r="C79" s="5">
        <f t="shared" si="1"/>
        <v>-425425</v>
      </c>
      <c r="D79" s="7"/>
    </row>
    <row r="80" spans="1:4" x14ac:dyDescent="0.2">
      <c r="A80" s="4">
        <v>76</v>
      </c>
      <c r="B80" s="14">
        <f>'CashSum 4'!G12</f>
        <v>772325</v>
      </c>
      <c r="C80" s="5">
        <f t="shared" si="1"/>
        <v>-772249</v>
      </c>
      <c r="D80" s="7"/>
    </row>
    <row r="81" spans="1:4" x14ac:dyDescent="0.2">
      <c r="A81" s="4">
        <v>77</v>
      </c>
      <c r="B81" s="14">
        <f>'CashSum 4'!G13</f>
        <v>225400</v>
      </c>
      <c r="C81" s="5">
        <f t="shared" si="1"/>
        <v>-225323</v>
      </c>
      <c r="D81" s="7"/>
    </row>
    <row r="82" spans="1:4" x14ac:dyDescent="0.2">
      <c r="A82">
        <v>78</v>
      </c>
      <c r="B82" s="14">
        <f>'CashSum 4'!G16</f>
        <v>0</v>
      </c>
      <c r="C82" s="5">
        <f t="shared" si="1"/>
        <v>78</v>
      </c>
      <c r="D82" s="6"/>
    </row>
    <row r="83" spans="1:4" x14ac:dyDescent="0.2">
      <c r="A83" s="3">
        <v>79</v>
      </c>
      <c r="D83" s="6" t="s">
        <v>346</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346</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225400</v>
      </c>
      <c r="C89" s="5">
        <f t="shared" si="1"/>
        <v>-225315</v>
      </c>
      <c r="D89" s="6"/>
    </row>
    <row r="90" spans="1:4" x14ac:dyDescent="0.2">
      <c r="A90" s="4">
        <v>86</v>
      </c>
      <c r="B90" s="14">
        <f>'CashSum 4'!G21</f>
        <v>546925</v>
      </c>
      <c r="C90" s="5">
        <f t="shared" si="1"/>
        <v>-546839</v>
      </c>
      <c r="D90" s="7"/>
    </row>
    <row r="91" spans="1:4" x14ac:dyDescent="0.2">
      <c r="A91" s="4">
        <v>87</v>
      </c>
      <c r="B91" s="14">
        <f>'CashSum 4'!H4</f>
        <v>0</v>
      </c>
      <c r="C91" s="5">
        <f t="shared" si="1"/>
        <v>87</v>
      </c>
      <c r="D91" s="7"/>
    </row>
    <row r="92" spans="1:4" x14ac:dyDescent="0.2">
      <c r="A92">
        <v>88</v>
      </c>
      <c r="B92" s="14">
        <f>'CashSum 4'!H10</f>
        <v>0</v>
      </c>
      <c r="C92" s="5">
        <f t="shared" si="1"/>
        <v>88</v>
      </c>
      <c r="D92" s="6"/>
    </row>
    <row r="93" spans="1:4" x14ac:dyDescent="0.2">
      <c r="A93">
        <v>89</v>
      </c>
      <c r="B93" s="14">
        <f>'CashSum 4'!H11</f>
        <v>0</v>
      </c>
      <c r="C93" s="5">
        <f t="shared" si="1"/>
        <v>89</v>
      </c>
      <c r="D93" s="6"/>
    </row>
    <row r="94" spans="1:4" x14ac:dyDescent="0.2">
      <c r="A94" s="4">
        <v>90</v>
      </c>
      <c r="B94" s="14">
        <f>'CashSum 4'!H12</f>
        <v>0</v>
      </c>
      <c r="C94" s="5">
        <f t="shared" si="1"/>
        <v>90</v>
      </c>
      <c r="D94" s="7"/>
    </row>
    <row r="95" spans="1:4" x14ac:dyDescent="0.2">
      <c r="A95">
        <v>91</v>
      </c>
      <c r="B95" s="14">
        <f>'CashSum 4'!H13</f>
        <v>0</v>
      </c>
      <c r="C95" s="5">
        <f t="shared" si="1"/>
        <v>91</v>
      </c>
      <c r="D95" s="6"/>
    </row>
    <row r="96" spans="1:4" x14ac:dyDescent="0.2">
      <c r="A96">
        <v>92</v>
      </c>
      <c r="B96" s="14">
        <f>'CashSum 4'!H16</f>
        <v>0</v>
      </c>
      <c r="C96" s="5">
        <f t="shared" si="1"/>
        <v>92</v>
      </c>
      <c r="D96" s="6"/>
    </row>
    <row r="97" spans="1:4" x14ac:dyDescent="0.2">
      <c r="A97" s="3">
        <v>93</v>
      </c>
      <c r="D97" s="6" t="s">
        <v>346</v>
      </c>
    </row>
    <row r="98" spans="1:4" x14ac:dyDescent="0.2">
      <c r="A98" s="4">
        <v>94</v>
      </c>
      <c r="B98" s="14">
        <f>'CashSum 4'!H19</f>
        <v>0</v>
      </c>
      <c r="C98" s="5">
        <f t="shared" si="1"/>
        <v>94</v>
      </c>
      <c r="D98" s="7"/>
    </row>
    <row r="99" spans="1:4" x14ac:dyDescent="0.2">
      <c r="A99">
        <v>95</v>
      </c>
      <c r="B99" s="14">
        <f>'CashSum 4'!H20</f>
        <v>0</v>
      </c>
      <c r="C99" s="5">
        <f t="shared" si="1"/>
        <v>95</v>
      </c>
      <c r="D99" s="6"/>
    </row>
    <row r="100" spans="1:4" x14ac:dyDescent="0.2">
      <c r="A100">
        <v>96</v>
      </c>
      <c r="B100" s="14">
        <f>'CashSum 4'!H21</f>
        <v>0</v>
      </c>
      <c r="C100" s="5">
        <f t="shared" si="1"/>
        <v>96</v>
      </c>
      <c r="D100" s="6"/>
    </row>
    <row r="101" spans="1:4" x14ac:dyDescent="0.2">
      <c r="A101" s="4">
        <v>97</v>
      </c>
      <c r="B101" s="14">
        <f>'CashSum 4'!I4</f>
        <v>52300</v>
      </c>
      <c r="C101" s="5">
        <f t="shared" si="1"/>
        <v>-52203</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52300</v>
      </c>
      <c r="C104" s="5">
        <f t="shared" si="1"/>
        <v>-52200</v>
      </c>
      <c r="D104" s="7"/>
    </row>
    <row r="105" spans="1:4" x14ac:dyDescent="0.2">
      <c r="A105" s="4">
        <v>101</v>
      </c>
      <c r="B105" s="14">
        <f>'CashSum 4'!I12</f>
        <v>2605133</v>
      </c>
      <c r="C105" s="5">
        <f t="shared" si="1"/>
        <v>-2605032</v>
      </c>
      <c r="D105" s="6"/>
    </row>
    <row r="106" spans="1:4" x14ac:dyDescent="0.2">
      <c r="A106">
        <v>102</v>
      </c>
      <c r="B106" s="14">
        <f>'CashSum 4'!I13</f>
        <v>0</v>
      </c>
      <c r="C106" s="5">
        <f t="shared" si="1"/>
        <v>102</v>
      </c>
      <c r="D106" s="6"/>
    </row>
    <row r="107" spans="1:4" x14ac:dyDescent="0.2">
      <c r="A107">
        <v>103</v>
      </c>
      <c r="B107" s="14">
        <f>'CashSum 4'!I15</f>
        <v>0</v>
      </c>
      <c r="C107" s="5">
        <f t="shared" si="1"/>
        <v>103</v>
      </c>
      <c r="D107" s="6"/>
    </row>
    <row r="108" spans="1:4" x14ac:dyDescent="0.2">
      <c r="A108" s="3">
        <v>104</v>
      </c>
      <c r="D108" s="6" t="s">
        <v>346</v>
      </c>
    </row>
    <row r="109" spans="1:4" x14ac:dyDescent="0.2">
      <c r="A109">
        <v>105</v>
      </c>
      <c r="B109" s="14">
        <f>'CashSum 4'!I19</f>
        <v>0</v>
      </c>
      <c r="C109" s="5">
        <f t="shared" si="1"/>
        <v>105</v>
      </c>
      <c r="D109" s="6"/>
    </row>
    <row r="110" spans="1:4" x14ac:dyDescent="0.2">
      <c r="A110">
        <v>106</v>
      </c>
      <c r="B110" s="14">
        <f>'CashSum 4'!I20</f>
        <v>0</v>
      </c>
      <c r="C110" s="5">
        <f t="shared" si="1"/>
        <v>106</v>
      </c>
      <c r="D110" s="6"/>
    </row>
    <row r="111" spans="1:4" x14ac:dyDescent="0.2">
      <c r="A111" s="4">
        <v>107</v>
      </c>
      <c r="B111" s="14">
        <f>'CashSum 4'!I21</f>
        <v>2605133</v>
      </c>
      <c r="C111" s="5">
        <f t="shared" si="1"/>
        <v>-2605026</v>
      </c>
      <c r="D111" s="6"/>
    </row>
    <row r="112" spans="1:4" x14ac:dyDescent="0.2">
      <c r="A112" s="3">
        <v>108</v>
      </c>
      <c r="D112" s="6" t="s">
        <v>346</v>
      </c>
    </row>
    <row r="113" spans="1:4" x14ac:dyDescent="0.2">
      <c r="A113" s="3">
        <v>109</v>
      </c>
      <c r="D113" s="6" t="s">
        <v>346</v>
      </c>
    </row>
    <row r="114" spans="1:4" x14ac:dyDescent="0.2">
      <c r="A114" s="3">
        <v>110</v>
      </c>
      <c r="D114" s="6" t="s">
        <v>346</v>
      </c>
    </row>
    <row r="115" spans="1:4" x14ac:dyDescent="0.2">
      <c r="A115" s="3">
        <v>111</v>
      </c>
      <c r="D115" s="6" t="s">
        <v>346</v>
      </c>
    </row>
    <row r="116" spans="1:4" x14ac:dyDescent="0.2">
      <c r="A116" s="3">
        <v>112</v>
      </c>
      <c r="D116" s="6" t="s">
        <v>346</v>
      </c>
    </row>
    <row r="117" spans="1:4" x14ac:dyDescent="0.2">
      <c r="A117" s="3">
        <v>113</v>
      </c>
      <c r="D117" s="6" t="s">
        <v>346</v>
      </c>
    </row>
    <row r="118" spans="1:4" x14ac:dyDescent="0.2">
      <c r="A118" s="3">
        <v>114</v>
      </c>
      <c r="D118" s="6" t="s">
        <v>346</v>
      </c>
    </row>
    <row r="119" spans="1:4" x14ac:dyDescent="0.2">
      <c r="A119" s="3">
        <v>115</v>
      </c>
      <c r="D119" s="6" t="s">
        <v>346</v>
      </c>
    </row>
    <row r="120" spans="1:4" x14ac:dyDescent="0.2">
      <c r="A120" s="3">
        <v>116</v>
      </c>
      <c r="D120" s="6" t="s">
        <v>346</v>
      </c>
    </row>
    <row r="121" spans="1:4" x14ac:dyDescent="0.2">
      <c r="A121" s="3">
        <v>117</v>
      </c>
      <c r="D121" s="6" t="s">
        <v>346</v>
      </c>
    </row>
    <row r="122" spans="1:4" x14ac:dyDescent="0.2">
      <c r="A122" s="3">
        <v>118</v>
      </c>
      <c r="D122" s="6" t="s">
        <v>346</v>
      </c>
    </row>
    <row r="123" spans="1:4" x14ac:dyDescent="0.2">
      <c r="A123" s="3">
        <v>119</v>
      </c>
      <c r="D123" s="6" t="s">
        <v>346</v>
      </c>
    </row>
    <row r="124" spans="1:4" x14ac:dyDescent="0.2">
      <c r="A124" s="4">
        <v>120</v>
      </c>
      <c r="B124" s="14">
        <f>'CashSum 4'!K4</f>
        <v>0</v>
      </c>
      <c r="C124" s="5">
        <f t="shared" si="1"/>
        <v>120</v>
      </c>
      <c r="D124" s="6"/>
    </row>
    <row r="125" spans="1:4" x14ac:dyDescent="0.2">
      <c r="A125">
        <v>121</v>
      </c>
      <c r="B125" s="14">
        <f>'CashSum 4'!K10</f>
        <v>0</v>
      </c>
      <c r="C125" s="5">
        <f t="shared" si="1"/>
        <v>121</v>
      </c>
      <c r="D125" s="6"/>
    </row>
    <row r="126" spans="1:4" x14ac:dyDescent="0.2">
      <c r="A126">
        <v>122</v>
      </c>
      <c r="B126" s="14">
        <f>'CashSum 4'!K11</f>
        <v>0</v>
      </c>
      <c r="C126" s="5">
        <f t="shared" si="1"/>
        <v>122</v>
      </c>
      <c r="D126" s="6"/>
    </row>
    <row r="127" spans="1:4" x14ac:dyDescent="0.2">
      <c r="A127">
        <v>123</v>
      </c>
      <c r="B127" s="14">
        <f>'CashSum 4'!K12</f>
        <v>0</v>
      </c>
      <c r="C127" s="5">
        <f t="shared" si="1"/>
        <v>123</v>
      </c>
      <c r="D127" s="6"/>
    </row>
    <row r="128" spans="1:4" x14ac:dyDescent="0.2">
      <c r="A128">
        <v>124</v>
      </c>
      <c r="B128" s="14">
        <f>'CashSum 4'!K13</f>
        <v>0</v>
      </c>
      <c r="C128" s="5">
        <f t="shared" si="1"/>
        <v>124</v>
      </c>
      <c r="D128" s="6"/>
    </row>
    <row r="129" spans="1:4" x14ac:dyDescent="0.2">
      <c r="A129">
        <v>125</v>
      </c>
      <c r="B129" s="14">
        <f>'CashSum 4'!K16</f>
        <v>0</v>
      </c>
      <c r="C129" s="5">
        <f t="shared" si="1"/>
        <v>125</v>
      </c>
      <c r="D129" s="6"/>
    </row>
    <row r="130" spans="1:4" x14ac:dyDescent="0.2">
      <c r="A130" s="3">
        <v>126</v>
      </c>
      <c r="D130" s="6" t="s">
        <v>346</v>
      </c>
    </row>
    <row r="131" spans="1:4" x14ac:dyDescent="0.2">
      <c r="A131" s="4">
        <v>127</v>
      </c>
      <c r="B131" s="14">
        <f>'CashSum 4'!K17</f>
        <v>0</v>
      </c>
      <c r="C131" s="5">
        <f t="shared" si="1"/>
        <v>127</v>
      </c>
      <c r="D131" s="6"/>
    </row>
    <row r="132" spans="1:4" x14ac:dyDescent="0.2">
      <c r="A132" s="3">
        <v>128</v>
      </c>
      <c r="D132" s="6" t="s">
        <v>346</v>
      </c>
    </row>
    <row r="133" spans="1:4" x14ac:dyDescent="0.2">
      <c r="A133" s="3">
        <v>129</v>
      </c>
      <c r="D133" s="6" t="s">
        <v>346</v>
      </c>
    </row>
    <row r="134" spans="1:4" x14ac:dyDescent="0.2">
      <c r="A134" s="4">
        <v>130</v>
      </c>
      <c r="B134" s="14">
        <f>'CashSum 4'!K19</f>
        <v>0</v>
      </c>
      <c r="C134" s="5">
        <f t="shared" ref="C134:C157" si="2">A134-B134</f>
        <v>130</v>
      </c>
      <c r="D134" s="7"/>
    </row>
    <row r="135" spans="1:4" x14ac:dyDescent="0.2">
      <c r="A135" s="4">
        <v>131</v>
      </c>
      <c r="B135" s="14">
        <f>'CashSum 4'!K20</f>
        <v>0</v>
      </c>
      <c r="C135" s="5">
        <f t="shared" si="2"/>
        <v>131</v>
      </c>
      <c r="D135" s="7"/>
    </row>
    <row r="136" spans="1:4" x14ac:dyDescent="0.2">
      <c r="A136" s="4">
        <v>132</v>
      </c>
      <c r="B136" s="14">
        <f>'CashSum 4'!K21</f>
        <v>0</v>
      </c>
      <c r="C136" s="5">
        <f t="shared" si="2"/>
        <v>132</v>
      </c>
      <c r="D136" s="7"/>
    </row>
    <row r="137" spans="1:4" x14ac:dyDescent="0.2">
      <c r="A137" s="3">
        <v>133</v>
      </c>
      <c r="D137" s="6" t="s">
        <v>346</v>
      </c>
    </row>
    <row r="138" spans="1:4" x14ac:dyDescent="0.2">
      <c r="A138" s="3">
        <v>134</v>
      </c>
      <c r="D138" s="6" t="s">
        <v>346</v>
      </c>
    </row>
    <row r="139" spans="1:4" x14ac:dyDescent="0.2">
      <c r="A139" s="3">
        <v>135</v>
      </c>
      <c r="D139" s="6" t="s">
        <v>346</v>
      </c>
    </row>
    <row r="140" spans="1:4" x14ac:dyDescent="0.2">
      <c r="A140" s="3">
        <v>136</v>
      </c>
      <c r="D140" s="6" t="s">
        <v>346</v>
      </c>
    </row>
    <row r="141" spans="1:4" x14ac:dyDescent="0.2">
      <c r="A141" s="3">
        <v>137</v>
      </c>
      <c r="D141" s="6" t="s">
        <v>346</v>
      </c>
    </row>
    <row r="142" spans="1:4" x14ac:dyDescent="0.2">
      <c r="A142">
        <v>138</v>
      </c>
      <c r="B142" s="14">
        <f>'EstExp 11-17'!H113</f>
        <v>5000</v>
      </c>
      <c r="C142" s="5">
        <f t="shared" si="2"/>
        <v>-4862</v>
      </c>
      <c r="D142" s="6"/>
    </row>
    <row r="143" spans="1:4" x14ac:dyDescent="0.2">
      <c r="A143" s="3">
        <v>139</v>
      </c>
      <c r="D143" s="6" t="s">
        <v>346</v>
      </c>
    </row>
    <row r="144" spans="1:4" x14ac:dyDescent="0.2">
      <c r="A144" s="3">
        <v>140</v>
      </c>
      <c r="D144" s="6" t="s">
        <v>346</v>
      </c>
    </row>
    <row r="145" spans="1:4" x14ac:dyDescent="0.2">
      <c r="A145">
        <v>141</v>
      </c>
      <c r="B145" s="14">
        <f>'EstExp 11-17'!K113</f>
        <v>5000</v>
      </c>
      <c r="C145" s="5">
        <f t="shared" si="2"/>
        <v>-4859</v>
      </c>
      <c r="D145" s="6"/>
    </row>
    <row r="146" spans="1:4" x14ac:dyDescent="0.2">
      <c r="A146">
        <v>142</v>
      </c>
      <c r="B146" s="14">
        <f>'EstExp 11-17'!H150</f>
        <v>5000</v>
      </c>
      <c r="C146" s="5">
        <f t="shared" si="2"/>
        <v>-4858</v>
      </c>
      <c r="D146" s="6"/>
    </row>
    <row r="147" spans="1:4" x14ac:dyDescent="0.2">
      <c r="A147" s="4">
        <v>143</v>
      </c>
      <c r="B147" s="14">
        <f>'EstExp 11-17'!K150</f>
        <v>5000</v>
      </c>
      <c r="C147" s="5">
        <f t="shared" si="2"/>
        <v>-4857</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5000</v>
      </c>
      <c r="C150" s="5">
        <f t="shared" si="2"/>
        <v>-4854</v>
      </c>
      <c r="D150" s="7"/>
    </row>
    <row r="151" spans="1:4" x14ac:dyDescent="0.2">
      <c r="A151">
        <v>147</v>
      </c>
      <c r="B151" s="14">
        <f>'EstExp 11-17'!K209</f>
        <v>5000</v>
      </c>
      <c r="C151" s="5">
        <f t="shared" si="2"/>
        <v>-4853</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3">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346</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0</v>
      </c>
      <c r="C594" s="5">
        <f t="shared" si="8"/>
        <v>590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3108000</v>
      </c>
      <c r="C648" s="5">
        <f t="shared" si="9"/>
        <v>-3107356</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187000</v>
      </c>
      <c r="C655" s="5">
        <f t="shared" si="9"/>
        <v>-186349</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0</v>
      </c>
      <c r="C660" s="5">
        <f t="shared" si="9"/>
        <v>656</v>
      </c>
      <c r="D660" s="6"/>
    </row>
    <row r="661" spans="1:4" x14ac:dyDescent="0.2">
      <c r="A661">
        <v>657</v>
      </c>
      <c r="B661" s="14">
        <f>'EstExp 11-17'!C14</f>
        <v>48800</v>
      </c>
      <c r="C661" s="5">
        <f t="shared" si="9"/>
        <v>-48143</v>
      </c>
      <c r="D661" s="6"/>
    </row>
    <row r="662" spans="1:4" x14ac:dyDescent="0.2">
      <c r="A662">
        <v>658</v>
      </c>
      <c r="B662" s="14">
        <f>'EstExp 11-17'!C15</f>
        <v>35000</v>
      </c>
      <c r="C662" s="5">
        <f t="shared" si="9"/>
        <v>-34342</v>
      </c>
      <c r="D662" s="6"/>
    </row>
    <row r="663" spans="1:4" x14ac:dyDescent="0.2">
      <c r="A663">
        <v>659</v>
      </c>
      <c r="B663" s="14">
        <f>'EstExp 11-17'!C33</f>
        <v>4616800</v>
      </c>
      <c r="C663" s="5">
        <f t="shared" si="9"/>
        <v>-4616141</v>
      </c>
      <c r="D663" s="6"/>
    </row>
    <row r="664" spans="1:4" x14ac:dyDescent="0.2">
      <c r="A664">
        <v>660</v>
      </c>
      <c r="B664" s="14">
        <f>'EstExp 11-17'!C36</f>
        <v>75500</v>
      </c>
      <c r="C664" s="5">
        <f t="shared" si="9"/>
        <v>-74840</v>
      </c>
      <c r="D664" s="6"/>
    </row>
    <row r="665" spans="1:4" x14ac:dyDescent="0.2">
      <c r="A665">
        <v>661</v>
      </c>
      <c r="B665" s="14">
        <f>'EstExp 11-17'!C37</f>
        <v>0</v>
      </c>
      <c r="C665" s="5">
        <f t="shared" si="9"/>
        <v>661</v>
      </c>
      <c r="D665" s="6"/>
    </row>
    <row r="666" spans="1:4" x14ac:dyDescent="0.2">
      <c r="A666">
        <v>662</v>
      </c>
      <c r="B666" s="14">
        <f>'EstExp 11-17'!C38</f>
        <v>57000</v>
      </c>
      <c r="C666" s="5">
        <f t="shared" si="9"/>
        <v>-56338</v>
      </c>
      <c r="D666" s="6"/>
    </row>
    <row r="667" spans="1:4" x14ac:dyDescent="0.2">
      <c r="A667">
        <v>663</v>
      </c>
      <c r="B667" s="14">
        <f>'EstExp 11-17'!C39</f>
        <v>78000</v>
      </c>
      <c r="C667" s="5">
        <f t="shared" si="9"/>
        <v>-77337</v>
      </c>
      <c r="D667" s="6"/>
    </row>
    <row r="668" spans="1:4" x14ac:dyDescent="0.2">
      <c r="A668">
        <v>664</v>
      </c>
      <c r="B668" s="14">
        <f>'EstExp 11-17'!C40</f>
        <v>123000</v>
      </c>
      <c r="C668" s="5">
        <f t="shared" si="9"/>
        <v>-122336</v>
      </c>
      <c r="D668" s="6"/>
    </row>
    <row r="669" spans="1:4" x14ac:dyDescent="0.2">
      <c r="A669">
        <v>665</v>
      </c>
      <c r="B669" s="14">
        <f>'EstExp 11-17'!C41</f>
        <v>0</v>
      </c>
      <c r="C669" s="5">
        <f t="shared" si="9"/>
        <v>665</v>
      </c>
      <c r="D669" s="6"/>
    </row>
    <row r="670" spans="1:4" x14ac:dyDescent="0.2">
      <c r="A670">
        <v>666</v>
      </c>
      <c r="B670" s="14">
        <f>'EstExp 11-17'!C42</f>
        <v>333500</v>
      </c>
      <c r="C670" s="5">
        <f t="shared" si="9"/>
        <v>-332834</v>
      </c>
      <c r="D670" s="6"/>
    </row>
    <row r="671" spans="1:4" x14ac:dyDescent="0.2">
      <c r="A671">
        <v>667</v>
      </c>
      <c r="B671" s="14">
        <f>'EstExp 11-17'!C44</f>
        <v>6000</v>
      </c>
      <c r="C671" s="5">
        <f t="shared" si="9"/>
        <v>-5333</v>
      </c>
      <c r="D671" s="6"/>
    </row>
    <row r="672" spans="1:4" x14ac:dyDescent="0.2">
      <c r="A672">
        <v>668</v>
      </c>
      <c r="B672" s="14">
        <f>'EstExp 11-17'!C45</f>
        <v>90909</v>
      </c>
      <c r="C672" s="5">
        <f t="shared" si="9"/>
        <v>-90241</v>
      </c>
      <c r="D672" s="6"/>
    </row>
    <row r="673" spans="1:4" x14ac:dyDescent="0.2">
      <c r="A673">
        <v>669</v>
      </c>
      <c r="B673" s="14">
        <f>'EstExp 11-17'!C46</f>
        <v>0</v>
      </c>
      <c r="C673" s="5">
        <f t="shared" si="9"/>
        <v>669</v>
      </c>
      <c r="D673" s="6"/>
    </row>
    <row r="674" spans="1:4" x14ac:dyDescent="0.2">
      <c r="A674">
        <v>670</v>
      </c>
      <c r="B674" s="14">
        <f>'EstExp 11-17'!C47</f>
        <v>96909</v>
      </c>
      <c r="C674" s="5">
        <f t="shared" si="9"/>
        <v>-96239</v>
      </c>
      <c r="D674" s="6"/>
    </row>
    <row r="675" spans="1:4" x14ac:dyDescent="0.2">
      <c r="A675">
        <v>671</v>
      </c>
      <c r="B675" s="14">
        <f>'EstExp 11-17'!C49</f>
        <v>5000</v>
      </c>
      <c r="C675" s="5">
        <f t="shared" si="9"/>
        <v>-4329</v>
      </c>
      <c r="D675" s="6"/>
    </row>
    <row r="676" spans="1:4" x14ac:dyDescent="0.2">
      <c r="A676">
        <v>672</v>
      </c>
      <c r="B676" s="14">
        <f>'EstExp 11-17'!C50</f>
        <v>218000</v>
      </c>
      <c r="C676" s="5">
        <f t="shared" si="9"/>
        <v>-217328</v>
      </c>
      <c r="D676" s="6"/>
    </row>
    <row r="677" spans="1:4" x14ac:dyDescent="0.2">
      <c r="A677">
        <v>673</v>
      </c>
      <c r="B677" s="14">
        <f>'EstExp 11-17'!C53</f>
        <v>223000</v>
      </c>
      <c r="C677" s="5">
        <f t="shared" si="9"/>
        <v>-222327</v>
      </c>
      <c r="D677" s="6"/>
    </row>
    <row r="678" spans="1:4" x14ac:dyDescent="0.2">
      <c r="A678">
        <v>674</v>
      </c>
      <c r="B678" s="14">
        <f>'EstExp 11-17'!C55</f>
        <v>476000</v>
      </c>
      <c r="C678" s="5">
        <f t="shared" si="9"/>
        <v>-475326</v>
      </c>
      <c r="D678" s="6"/>
    </row>
    <row r="679" spans="1:4" x14ac:dyDescent="0.2">
      <c r="A679">
        <v>675</v>
      </c>
      <c r="B679" s="14">
        <f>'EstExp 11-17'!C56</f>
        <v>0</v>
      </c>
      <c r="C679" s="5">
        <f t="shared" si="9"/>
        <v>675</v>
      </c>
      <c r="D679" s="6"/>
    </row>
    <row r="680" spans="1:4" x14ac:dyDescent="0.2">
      <c r="A680">
        <v>676</v>
      </c>
      <c r="B680" s="14">
        <f>'EstExp 11-17'!C57</f>
        <v>476000</v>
      </c>
      <c r="C680" s="5">
        <f t="shared" si="9"/>
        <v>-475324</v>
      </c>
      <c r="D680" s="6"/>
    </row>
    <row r="681" spans="1:4" x14ac:dyDescent="0.2">
      <c r="A681">
        <v>677</v>
      </c>
      <c r="B681" s="14">
        <f>'EstExp 11-17'!C59</f>
        <v>0</v>
      </c>
      <c r="C681" s="5">
        <f t="shared" si="9"/>
        <v>677</v>
      </c>
      <c r="D681" s="6"/>
    </row>
    <row r="682" spans="1:4" x14ac:dyDescent="0.2">
      <c r="A682">
        <v>678</v>
      </c>
      <c r="B682" s="14">
        <f>'EstExp 11-17'!C60</f>
        <v>60000</v>
      </c>
      <c r="C682" s="5">
        <f t="shared" si="9"/>
        <v>-59322</v>
      </c>
      <c r="D682" s="6"/>
    </row>
    <row r="683" spans="1:4" x14ac:dyDescent="0.2">
      <c r="A683">
        <v>679</v>
      </c>
      <c r="B683" s="14">
        <f>'EstExp 11-17'!C61</f>
        <v>0</v>
      </c>
      <c r="C683" s="5">
        <f t="shared" si="9"/>
        <v>679</v>
      </c>
      <c r="D683" s="6"/>
    </row>
    <row r="684" spans="1:4" x14ac:dyDescent="0.2">
      <c r="A684">
        <v>680</v>
      </c>
      <c r="B684" s="14">
        <f>'EstExp 11-17'!C62</f>
        <v>0</v>
      </c>
      <c r="C684" s="5">
        <f t="shared" si="9"/>
        <v>680</v>
      </c>
      <c r="D684" s="6"/>
    </row>
    <row r="685" spans="1:4" x14ac:dyDescent="0.2">
      <c r="A685">
        <v>681</v>
      </c>
      <c r="B685" s="14">
        <f>'EstExp 11-17'!C63</f>
        <v>60000</v>
      </c>
      <c r="C685" s="5">
        <f t="shared" si="9"/>
        <v>-59319</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120000</v>
      </c>
      <c r="C688" s="5">
        <f t="shared" si="9"/>
        <v>-119316</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65000</v>
      </c>
      <c r="C691" s="5">
        <f t="shared" si="9"/>
        <v>-64313</v>
      </c>
      <c r="D691" s="6"/>
    </row>
    <row r="692" spans="1:4" x14ac:dyDescent="0.2">
      <c r="A692">
        <v>688</v>
      </c>
      <c r="B692" s="14">
        <f>'EstExp 11-17'!C70</f>
        <v>0</v>
      </c>
      <c r="C692" s="5">
        <f t="shared" si="9"/>
        <v>688</v>
      </c>
      <c r="D692" s="6"/>
    </row>
    <row r="693" spans="1:4" x14ac:dyDescent="0.2">
      <c r="A693" s="3">
        <v>689</v>
      </c>
      <c r="C693" s="5">
        <f t="shared" si="9"/>
        <v>689</v>
      </c>
      <c r="D693" s="7"/>
    </row>
    <row r="694" spans="1:4" x14ac:dyDescent="0.2">
      <c r="A694">
        <v>690</v>
      </c>
      <c r="B694" s="14">
        <f>'EstExp 11-17'!C71</f>
        <v>0</v>
      </c>
      <c r="C694" s="5">
        <f t="shared" si="9"/>
        <v>690</v>
      </c>
      <c r="D694" s="6"/>
    </row>
    <row r="695" spans="1:4" x14ac:dyDescent="0.2">
      <c r="A695" s="3">
        <v>691</v>
      </c>
      <c r="C695" s="5">
        <f t="shared" si="9"/>
        <v>691</v>
      </c>
      <c r="D695" s="7"/>
    </row>
    <row r="696" spans="1:4" x14ac:dyDescent="0.2">
      <c r="A696">
        <v>692</v>
      </c>
      <c r="B696" s="14">
        <f>'EstExp 11-17'!C72</f>
        <v>65000</v>
      </c>
      <c r="C696" s="5">
        <f t="shared" si="9"/>
        <v>-64308</v>
      </c>
      <c r="D696" s="6"/>
    </row>
    <row r="697" spans="1:4" x14ac:dyDescent="0.2">
      <c r="A697">
        <v>693</v>
      </c>
      <c r="B697" s="14">
        <f>'EstExp 11-17'!C73</f>
        <v>0</v>
      </c>
      <c r="C697" s="5">
        <f t="shared" si="9"/>
        <v>693</v>
      </c>
      <c r="D697" s="6"/>
    </row>
    <row r="698" spans="1:4" x14ac:dyDescent="0.2">
      <c r="A698">
        <v>694</v>
      </c>
      <c r="B698" s="14">
        <f>'EstExp 11-17'!C74</f>
        <v>1314409</v>
      </c>
      <c r="C698" s="5">
        <f t="shared" si="9"/>
        <v>-1313715</v>
      </c>
      <c r="D698" s="6"/>
    </row>
    <row r="699" spans="1:4" x14ac:dyDescent="0.2">
      <c r="A699">
        <v>695</v>
      </c>
      <c r="B699" s="14">
        <f>'EstExp 11-17'!C75</f>
        <v>560</v>
      </c>
      <c r="C699" s="5">
        <f t="shared" si="9"/>
        <v>135</v>
      </c>
      <c r="D699" s="6"/>
    </row>
    <row r="700" spans="1:4" x14ac:dyDescent="0.2">
      <c r="A700">
        <v>696</v>
      </c>
      <c r="B700" s="14">
        <f>'EstExp 11-17'!C114</f>
        <v>5931769</v>
      </c>
      <c r="C700" s="5">
        <f t="shared" si="9"/>
        <v>-5931073</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404648</v>
      </c>
      <c r="C706" s="5">
        <f t="shared" si="9"/>
        <v>-403946</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30150</v>
      </c>
      <c r="C713" s="5">
        <f t="shared" si="10"/>
        <v>-29441</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0</v>
      </c>
      <c r="C718" s="5">
        <f t="shared" si="10"/>
        <v>714</v>
      </c>
      <c r="D718" s="6"/>
    </row>
    <row r="719" spans="1:4" x14ac:dyDescent="0.2">
      <c r="A719">
        <v>715</v>
      </c>
      <c r="B719" s="14">
        <f>'EstExp 11-17'!D14</f>
        <v>1500</v>
      </c>
      <c r="C719" s="5">
        <f t="shared" si="10"/>
        <v>-785</v>
      </c>
      <c r="D719" s="6"/>
    </row>
    <row r="720" spans="1:4" x14ac:dyDescent="0.2">
      <c r="A720">
        <v>716</v>
      </c>
      <c r="B720" s="14">
        <f>'EstExp 11-17'!D15</f>
        <v>11250</v>
      </c>
      <c r="C720" s="5">
        <f t="shared" si="10"/>
        <v>-10534</v>
      </c>
      <c r="D720" s="6"/>
    </row>
    <row r="721" spans="1:4" x14ac:dyDescent="0.2">
      <c r="A721">
        <v>717</v>
      </c>
      <c r="B721" s="14">
        <f>'EstExp 11-17'!D33</f>
        <v>708548</v>
      </c>
      <c r="C721" s="5">
        <f t="shared" si="10"/>
        <v>-707831</v>
      </c>
      <c r="D721" s="6"/>
    </row>
    <row r="722" spans="1:4" x14ac:dyDescent="0.2">
      <c r="A722">
        <v>718</v>
      </c>
      <c r="B722" s="14">
        <f>'EstExp 11-17'!D36</f>
        <v>20120</v>
      </c>
      <c r="C722" s="5">
        <f t="shared" si="10"/>
        <v>-19402</v>
      </c>
      <c r="D722" s="6"/>
    </row>
    <row r="723" spans="1:4" x14ac:dyDescent="0.2">
      <c r="A723">
        <v>719</v>
      </c>
      <c r="B723" s="14">
        <f>'EstExp 11-17'!D37</f>
        <v>0</v>
      </c>
      <c r="C723" s="5">
        <f t="shared" si="10"/>
        <v>719</v>
      </c>
      <c r="D723" s="6"/>
    </row>
    <row r="724" spans="1:4" x14ac:dyDescent="0.2">
      <c r="A724">
        <v>720</v>
      </c>
      <c r="B724" s="14">
        <f>'EstExp 11-17'!D38</f>
        <v>9685</v>
      </c>
      <c r="C724" s="5">
        <f t="shared" si="10"/>
        <v>-8965</v>
      </c>
      <c r="D724" s="6"/>
    </row>
    <row r="725" spans="1:4" x14ac:dyDescent="0.2">
      <c r="A725">
        <v>721</v>
      </c>
      <c r="B725" s="14">
        <f>'EstExp 11-17'!D39</f>
        <v>19770</v>
      </c>
      <c r="C725" s="5">
        <f t="shared" si="10"/>
        <v>-19049</v>
      </c>
      <c r="D725" s="6"/>
    </row>
    <row r="726" spans="1:4" x14ac:dyDescent="0.2">
      <c r="A726">
        <v>722</v>
      </c>
      <c r="B726" s="14">
        <f>'EstExp 11-17'!D40</f>
        <v>10350</v>
      </c>
      <c r="C726" s="5">
        <f t="shared" si="10"/>
        <v>-9628</v>
      </c>
      <c r="D726" s="6"/>
    </row>
    <row r="727" spans="1:4" x14ac:dyDescent="0.2">
      <c r="A727">
        <v>723</v>
      </c>
      <c r="B727" s="14">
        <f>'EstExp 11-17'!D41</f>
        <v>0</v>
      </c>
      <c r="C727" s="5">
        <f t="shared" si="10"/>
        <v>723</v>
      </c>
      <c r="D727" s="6"/>
    </row>
    <row r="728" spans="1:4" x14ac:dyDescent="0.2">
      <c r="A728">
        <v>724</v>
      </c>
      <c r="B728" s="14">
        <f>'EstExp 11-17'!D42</f>
        <v>59925</v>
      </c>
      <c r="C728" s="5">
        <f t="shared" si="10"/>
        <v>-59201</v>
      </c>
      <c r="D728" s="6"/>
    </row>
    <row r="729" spans="1:4" x14ac:dyDescent="0.2">
      <c r="A729">
        <v>725</v>
      </c>
      <c r="B729" s="14">
        <f>'EstExp 11-17'!D44</f>
        <v>2400</v>
      </c>
      <c r="C729" s="5">
        <f t="shared" si="10"/>
        <v>-1675</v>
      </c>
      <c r="D729" s="6"/>
    </row>
    <row r="730" spans="1:4" x14ac:dyDescent="0.2">
      <c r="A730">
        <v>726</v>
      </c>
      <c r="B730" s="14">
        <f>'EstExp 11-17'!D45</f>
        <v>8510</v>
      </c>
      <c r="C730" s="5">
        <f t="shared" si="10"/>
        <v>-7784</v>
      </c>
      <c r="D730" s="6"/>
    </row>
    <row r="731" spans="1:4" x14ac:dyDescent="0.2">
      <c r="A731">
        <v>727</v>
      </c>
      <c r="B731" s="14">
        <f>'EstExp 11-17'!D46</f>
        <v>0</v>
      </c>
      <c r="C731" s="5">
        <f t="shared" si="10"/>
        <v>727</v>
      </c>
      <c r="D731" s="6"/>
    </row>
    <row r="732" spans="1:4" x14ac:dyDescent="0.2">
      <c r="A732">
        <v>728</v>
      </c>
      <c r="B732" s="14">
        <f>'EstExp 11-17'!D47</f>
        <v>10910</v>
      </c>
      <c r="C732" s="5">
        <f t="shared" si="10"/>
        <v>-10182</v>
      </c>
      <c r="D732" s="6"/>
    </row>
    <row r="733" spans="1:4" x14ac:dyDescent="0.2">
      <c r="A733">
        <v>729</v>
      </c>
      <c r="B733" s="14">
        <f>'EstExp 11-17'!D49</f>
        <v>0</v>
      </c>
      <c r="C733" s="5">
        <f t="shared" si="10"/>
        <v>729</v>
      </c>
      <c r="D733" s="6"/>
    </row>
    <row r="734" spans="1:4" x14ac:dyDescent="0.2">
      <c r="A734">
        <v>730</v>
      </c>
      <c r="B734" s="14">
        <f>'EstExp 11-17'!D50</f>
        <v>56900</v>
      </c>
      <c r="C734" s="5">
        <f t="shared" si="10"/>
        <v>-56170</v>
      </c>
      <c r="D734" s="6"/>
    </row>
    <row r="735" spans="1:4" x14ac:dyDescent="0.2">
      <c r="A735">
        <v>731</v>
      </c>
      <c r="B735" s="14">
        <f>'EstExp 11-17'!D53</f>
        <v>71900</v>
      </c>
      <c r="C735" s="5">
        <f t="shared" si="10"/>
        <v>-71169</v>
      </c>
      <c r="D735" s="6"/>
    </row>
    <row r="736" spans="1:4" x14ac:dyDescent="0.2">
      <c r="A736">
        <v>732</v>
      </c>
      <c r="B736" s="14">
        <f>'EstExp 11-17'!D55</f>
        <v>114400</v>
      </c>
      <c r="C736" s="5">
        <f t="shared" si="10"/>
        <v>-113668</v>
      </c>
      <c r="D736" s="6"/>
    </row>
    <row r="737" spans="1:4" x14ac:dyDescent="0.2">
      <c r="A737">
        <v>733</v>
      </c>
      <c r="B737" s="14">
        <f>'EstExp 11-17'!D56</f>
        <v>0</v>
      </c>
      <c r="C737" s="5">
        <f t="shared" si="10"/>
        <v>733</v>
      </c>
      <c r="D737" s="6"/>
    </row>
    <row r="738" spans="1:4" x14ac:dyDescent="0.2">
      <c r="A738">
        <v>734</v>
      </c>
      <c r="B738" s="14">
        <f>'EstExp 11-17'!D57</f>
        <v>114400</v>
      </c>
      <c r="C738" s="5">
        <f t="shared" si="10"/>
        <v>-113666</v>
      </c>
      <c r="D738" s="6"/>
    </row>
    <row r="739" spans="1:4" x14ac:dyDescent="0.2">
      <c r="A739">
        <v>735</v>
      </c>
      <c r="B739" s="14">
        <f>'EstExp 11-17'!D59</f>
        <v>0</v>
      </c>
      <c r="C739" s="5">
        <f t="shared" si="10"/>
        <v>735</v>
      </c>
      <c r="D739" s="6"/>
    </row>
    <row r="740" spans="1:4" x14ac:dyDescent="0.2">
      <c r="A740">
        <v>736</v>
      </c>
      <c r="B740" s="14">
        <f>'EstExp 11-17'!D60</f>
        <v>19072</v>
      </c>
      <c r="C740" s="5">
        <f t="shared" si="10"/>
        <v>-18336</v>
      </c>
      <c r="D740" s="6"/>
    </row>
    <row r="741" spans="1:4" x14ac:dyDescent="0.2">
      <c r="A741">
        <v>737</v>
      </c>
      <c r="B741" s="14">
        <f>'EstExp 11-17'!D61</f>
        <v>0</v>
      </c>
      <c r="C741" s="5">
        <f t="shared" si="10"/>
        <v>737</v>
      </c>
      <c r="D741" s="6"/>
    </row>
    <row r="742" spans="1:4" x14ac:dyDescent="0.2">
      <c r="A742">
        <v>738</v>
      </c>
      <c r="B742" s="14">
        <f>'EstExp 11-17'!D62</f>
        <v>0</v>
      </c>
      <c r="C742" s="5">
        <f t="shared" si="10"/>
        <v>738</v>
      </c>
      <c r="D742" s="6"/>
    </row>
    <row r="743" spans="1:4" x14ac:dyDescent="0.2">
      <c r="A743">
        <v>739</v>
      </c>
      <c r="B743" s="14">
        <f>'EstExp 11-17'!D63</f>
        <v>3950</v>
      </c>
      <c r="C743" s="5">
        <f t="shared" si="10"/>
        <v>-3211</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23022</v>
      </c>
      <c r="C746" s="5">
        <f t="shared" si="10"/>
        <v>-22280</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10650</v>
      </c>
      <c r="C749" s="5">
        <f t="shared" si="10"/>
        <v>-9905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0</v>
      </c>
      <c r="C752" s="5">
        <f t="shared" si="10"/>
        <v>748</v>
      </c>
      <c r="D752" s="6"/>
    </row>
    <row r="753" spans="1:4" x14ac:dyDescent="0.2">
      <c r="A753" s="3">
        <v>749</v>
      </c>
      <c r="C753" s="5">
        <f t="shared" si="10"/>
        <v>749</v>
      </c>
      <c r="D753" s="7"/>
    </row>
    <row r="754" spans="1:4" x14ac:dyDescent="0.2">
      <c r="A754">
        <v>750</v>
      </c>
      <c r="B754" s="14">
        <f>'EstExp 11-17'!D72</f>
        <v>10650</v>
      </c>
      <c r="C754" s="5">
        <f t="shared" si="10"/>
        <v>-9900</v>
      </c>
      <c r="D754" s="6"/>
    </row>
    <row r="755" spans="1:4" x14ac:dyDescent="0.2">
      <c r="A755">
        <v>751</v>
      </c>
      <c r="B755" s="14">
        <f>'EstExp 11-17'!D73</f>
        <v>0</v>
      </c>
      <c r="C755" s="5">
        <f t="shared" si="10"/>
        <v>751</v>
      </c>
      <c r="D755" s="6"/>
    </row>
    <row r="756" spans="1:4" x14ac:dyDescent="0.2">
      <c r="A756">
        <v>752</v>
      </c>
      <c r="B756" s="14">
        <f>'EstExp 11-17'!D74</f>
        <v>290807</v>
      </c>
      <c r="C756" s="5">
        <f t="shared" si="10"/>
        <v>-290055</v>
      </c>
      <c r="D756" s="6"/>
    </row>
    <row r="757" spans="1:4" x14ac:dyDescent="0.2">
      <c r="A757">
        <v>753</v>
      </c>
      <c r="B757" s="14">
        <f>'EstExp 11-17'!D75</f>
        <v>0</v>
      </c>
      <c r="C757" s="5">
        <f t="shared" si="10"/>
        <v>753</v>
      </c>
      <c r="D757" s="6"/>
    </row>
    <row r="758" spans="1:4" x14ac:dyDescent="0.2">
      <c r="A758">
        <v>754</v>
      </c>
      <c r="B758" s="14">
        <f>'EstExp 11-17'!D114</f>
        <v>999355</v>
      </c>
      <c r="C758" s="5">
        <f t="shared" si="10"/>
        <v>-998601</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52600</v>
      </c>
      <c r="C764" s="5">
        <f t="shared" si="10"/>
        <v>-51840</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0</v>
      </c>
      <c r="C771" s="5">
        <f t="shared" si="10"/>
        <v>767</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0</v>
      </c>
      <c r="C776" s="5">
        <f t="shared" si="11"/>
        <v>772</v>
      </c>
      <c r="D776" s="6"/>
    </row>
    <row r="777" spans="1:4" x14ac:dyDescent="0.2">
      <c r="A777">
        <v>773</v>
      </c>
      <c r="B777" s="14">
        <f>'EstExp 11-17'!E14</f>
        <v>6500</v>
      </c>
      <c r="C777" s="5">
        <f t="shared" si="11"/>
        <v>-5727</v>
      </c>
      <c r="D777" s="6"/>
    </row>
    <row r="778" spans="1:4" x14ac:dyDescent="0.2">
      <c r="A778">
        <v>774</v>
      </c>
      <c r="B778" s="14">
        <f>'EstExp 11-17'!E15</f>
        <v>0</v>
      </c>
      <c r="C778" s="5">
        <f t="shared" si="11"/>
        <v>774</v>
      </c>
      <c r="D778" s="6"/>
    </row>
    <row r="779" spans="1:4" x14ac:dyDescent="0.2">
      <c r="A779">
        <v>775</v>
      </c>
      <c r="B779" s="14">
        <f>'EstExp 11-17'!E33</f>
        <v>63100</v>
      </c>
      <c r="C779" s="5">
        <f t="shared" si="11"/>
        <v>-62325</v>
      </c>
      <c r="D779" s="6"/>
    </row>
    <row r="780" spans="1:4" x14ac:dyDescent="0.2">
      <c r="A780">
        <v>776</v>
      </c>
      <c r="B780" s="14">
        <f>'EstExp 11-17'!E36</f>
        <v>0</v>
      </c>
      <c r="C780" s="5">
        <f t="shared" si="11"/>
        <v>776</v>
      </c>
      <c r="D780" s="6"/>
    </row>
    <row r="781" spans="1:4" x14ac:dyDescent="0.2">
      <c r="A781">
        <v>777</v>
      </c>
      <c r="B781" s="14">
        <f>'EstExp 11-17'!E37</f>
        <v>0</v>
      </c>
      <c r="C781" s="5">
        <f t="shared" si="11"/>
        <v>777</v>
      </c>
      <c r="D781" s="6"/>
    </row>
    <row r="782" spans="1:4" x14ac:dyDescent="0.2">
      <c r="A782">
        <v>778</v>
      </c>
      <c r="B782" s="14">
        <f>'EstExp 11-17'!E38</f>
        <v>100</v>
      </c>
      <c r="C782" s="5">
        <f t="shared" si="11"/>
        <v>678</v>
      </c>
      <c r="D782" s="6"/>
    </row>
    <row r="783" spans="1:4" x14ac:dyDescent="0.2">
      <c r="A783">
        <v>779</v>
      </c>
      <c r="B783" s="14">
        <f>'EstExp 11-17'!E39</f>
        <v>2000</v>
      </c>
      <c r="C783" s="5">
        <f t="shared" si="11"/>
        <v>-1221</v>
      </c>
      <c r="D783" s="6"/>
    </row>
    <row r="784" spans="1:4" x14ac:dyDescent="0.2">
      <c r="A784">
        <v>780</v>
      </c>
      <c r="B784" s="14">
        <f>'EstExp 11-17'!E40</f>
        <v>1500</v>
      </c>
      <c r="C784" s="5">
        <f t="shared" si="11"/>
        <v>-720</v>
      </c>
      <c r="D784" s="6"/>
    </row>
    <row r="785" spans="1:4" x14ac:dyDescent="0.2">
      <c r="A785">
        <v>781</v>
      </c>
      <c r="B785" s="14">
        <f>'EstExp 11-17'!E41</f>
        <v>0</v>
      </c>
      <c r="C785" s="5">
        <f t="shared" si="11"/>
        <v>781</v>
      </c>
      <c r="D785" s="6"/>
    </row>
    <row r="786" spans="1:4" x14ac:dyDescent="0.2">
      <c r="A786">
        <v>782</v>
      </c>
      <c r="B786" s="14">
        <f>'EstExp 11-17'!E42</f>
        <v>3600</v>
      </c>
      <c r="C786" s="5">
        <f t="shared" si="11"/>
        <v>-2818</v>
      </c>
      <c r="D786" s="6"/>
    </row>
    <row r="787" spans="1:4" x14ac:dyDescent="0.2">
      <c r="A787">
        <v>783</v>
      </c>
      <c r="B787" s="14">
        <f>'EstExp 11-17'!E44</f>
        <v>57500</v>
      </c>
      <c r="C787" s="5">
        <f t="shared" si="11"/>
        <v>-56717</v>
      </c>
      <c r="D787" s="6"/>
    </row>
    <row r="788" spans="1:4" x14ac:dyDescent="0.2">
      <c r="A788">
        <v>784</v>
      </c>
      <c r="B788" s="14">
        <f>'EstExp 11-17'!E45</f>
        <v>2000</v>
      </c>
      <c r="C788" s="5">
        <f t="shared" si="11"/>
        <v>-1216</v>
      </c>
      <c r="D788" s="6"/>
    </row>
    <row r="789" spans="1:4" x14ac:dyDescent="0.2">
      <c r="A789">
        <v>785</v>
      </c>
      <c r="B789" s="14">
        <f>'EstExp 11-17'!E46</f>
        <v>0</v>
      </c>
      <c r="C789" s="5">
        <f t="shared" si="11"/>
        <v>785</v>
      </c>
      <c r="D789" s="6"/>
    </row>
    <row r="790" spans="1:4" x14ac:dyDescent="0.2">
      <c r="A790">
        <v>786</v>
      </c>
      <c r="B790" s="14">
        <f>'EstExp 11-17'!E47</f>
        <v>59500</v>
      </c>
      <c r="C790" s="5">
        <f t="shared" si="11"/>
        <v>-58714</v>
      </c>
      <c r="D790" s="6"/>
    </row>
    <row r="791" spans="1:4" x14ac:dyDescent="0.2">
      <c r="A791">
        <v>787</v>
      </c>
      <c r="B791" s="14">
        <f>'EstExp 11-17'!E49</f>
        <v>159750</v>
      </c>
      <c r="C791" s="5">
        <f t="shared" si="11"/>
        <v>-158963</v>
      </c>
      <c r="D791" s="6"/>
    </row>
    <row r="792" spans="1:4" x14ac:dyDescent="0.2">
      <c r="A792">
        <v>788</v>
      </c>
      <c r="B792" s="14">
        <f>'EstExp 11-17'!E50</f>
        <v>6900</v>
      </c>
      <c r="C792" s="5">
        <f t="shared" si="11"/>
        <v>-6112</v>
      </c>
      <c r="D792" s="6"/>
    </row>
    <row r="793" spans="1:4" x14ac:dyDescent="0.2">
      <c r="A793">
        <v>789</v>
      </c>
      <c r="B793" s="14">
        <f>'EstExp 11-17'!E53</f>
        <v>166650</v>
      </c>
      <c r="C793" s="5">
        <f t="shared" si="11"/>
        <v>-165861</v>
      </c>
      <c r="D793" s="6"/>
    </row>
    <row r="794" spans="1:4" x14ac:dyDescent="0.2">
      <c r="A794">
        <v>790</v>
      </c>
      <c r="B794" s="14">
        <f>'EstExp 11-17'!E55</f>
        <v>5500</v>
      </c>
      <c r="C794" s="5">
        <f t="shared" si="11"/>
        <v>-4710</v>
      </c>
      <c r="D794" s="6"/>
    </row>
    <row r="795" spans="1:4" x14ac:dyDescent="0.2">
      <c r="A795">
        <v>791</v>
      </c>
      <c r="B795" s="14">
        <f>'EstExp 11-17'!E56</f>
        <v>0</v>
      </c>
      <c r="C795" s="5">
        <f t="shared" si="11"/>
        <v>791</v>
      </c>
      <c r="D795" s="6"/>
    </row>
    <row r="796" spans="1:4" x14ac:dyDescent="0.2">
      <c r="A796">
        <v>792</v>
      </c>
      <c r="B796" s="14">
        <f>'EstExp 11-17'!E57</f>
        <v>5500</v>
      </c>
      <c r="C796" s="5">
        <f t="shared" si="11"/>
        <v>-4708</v>
      </c>
      <c r="D796" s="6"/>
    </row>
    <row r="797" spans="1:4" x14ac:dyDescent="0.2">
      <c r="A797">
        <v>793</v>
      </c>
      <c r="B797" s="14">
        <f>'EstExp 11-17'!E59</f>
        <v>0</v>
      </c>
      <c r="C797" s="5">
        <f t="shared" si="11"/>
        <v>793</v>
      </c>
      <c r="D797" s="6"/>
    </row>
    <row r="798" spans="1:4" x14ac:dyDescent="0.2">
      <c r="A798">
        <v>794</v>
      </c>
      <c r="B798" s="14">
        <f>'EstExp 11-17'!E60</f>
        <v>55500</v>
      </c>
      <c r="C798" s="5">
        <f t="shared" si="11"/>
        <v>-54706</v>
      </c>
      <c r="D798" s="6"/>
    </row>
    <row r="799" spans="1:4" x14ac:dyDescent="0.2">
      <c r="A799">
        <v>795</v>
      </c>
      <c r="B799" s="14">
        <f>'EstExp 11-17'!E61</f>
        <v>0</v>
      </c>
      <c r="C799" s="5">
        <f t="shared" si="11"/>
        <v>795</v>
      </c>
      <c r="D799" s="6"/>
    </row>
    <row r="800" spans="1:4" x14ac:dyDescent="0.2">
      <c r="A800">
        <v>796</v>
      </c>
      <c r="B800" s="14">
        <f>'EstExp 11-17'!E62</f>
        <v>0</v>
      </c>
      <c r="C800" s="5">
        <f t="shared" si="11"/>
        <v>796</v>
      </c>
      <c r="D800" s="6"/>
    </row>
    <row r="801" spans="1:4" x14ac:dyDescent="0.2">
      <c r="A801">
        <v>797</v>
      </c>
      <c r="B801" s="14">
        <f>'EstExp 11-17'!E63</f>
        <v>35000</v>
      </c>
      <c r="C801" s="5">
        <f t="shared" si="11"/>
        <v>-34203</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90500</v>
      </c>
      <c r="C804" s="5">
        <f t="shared" si="11"/>
        <v>-89700</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65000</v>
      </c>
      <c r="C807" s="5">
        <f t="shared" si="11"/>
        <v>-64197</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0</v>
      </c>
      <c r="C810" s="5">
        <f t="shared" si="11"/>
        <v>806</v>
      </c>
      <c r="D810" s="6"/>
    </row>
    <row r="811" spans="1:4" x14ac:dyDescent="0.2">
      <c r="A811" s="3">
        <v>807</v>
      </c>
      <c r="C811" s="5">
        <f t="shared" si="11"/>
        <v>807</v>
      </c>
      <c r="D811" s="7"/>
    </row>
    <row r="812" spans="1:4" x14ac:dyDescent="0.2">
      <c r="A812">
        <v>808</v>
      </c>
      <c r="B812" s="14">
        <f>'EstExp 11-17'!E72</f>
        <v>65000</v>
      </c>
      <c r="C812" s="5">
        <f t="shared" si="11"/>
        <v>-64192</v>
      </c>
      <c r="D812" s="6"/>
    </row>
    <row r="813" spans="1:4" x14ac:dyDescent="0.2">
      <c r="A813">
        <v>809</v>
      </c>
      <c r="B813" s="14">
        <f>'EstExp 11-17'!E73</f>
        <v>0</v>
      </c>
      <c r="C813" s="5">
        <f t="shared" si="11"/>
        <v>809</v>
      </c>
      <c r="D813" s="6"/>
    </row>
    <row r="814" spans="1:4" x14ac:dyDescent="0.2">
      <c r="A814">
        <v>810</v>
      </c>
      <c r="B814" s="14">
        <f>'EstExp 11-17'!E74</f>
        <v>390750</v>
      </c>
      <c r="C814" s="5">
        <f t="shared" si="11"/>
        <v>-389940</v>
      </c>
      <c r="D814" s="6"/>
    </row>
    <row r="815" spans="1:4" x14ac:dyDescent="0.2">
      <c r="A815">
        <v>811</v>
      </c>
      <c r="B815" s="14">
        <f>'EstExp 11-17'!E75</f>
        <v>19000</v>
      </c>
      <c r="C815" s="5">
        <f t="shared" si="11"/>
        <v>-18189</v>
      </c>
      <c r="D815" s="6"/>
    </row>
    <row r="816" spans="1:4" x14ac:dyDescent="0.2">
      <c r="A816">
        <v>812</v>
      </c>
      <c r="B816" s="14">
        <f>'EstExp 11-17'!E114</f>
        <v>472850</v>
      </c>
      <c r="C816" s="5">
        <f t="shared" si="11"/>
        <v>-472038</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152100</v>
      </c>
      <c r="C822" s="5">
        <f t="shared" si="11"/>
        <v>-151282</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9800</v>
      </c>
      <c r="C829" s="5">
        <f t="shared" si="11"/>
        <v>-8975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0</v>
      </c>
      <c r="C834" s="5">
        <f t="shared" si="11"/>
        <v>830</v>
      </c>
      <c r="D834" s="6"/>
    </row>
    <row r="835" spans="1:4" x14ac:dyDescent="0.2">
      <c r="A835">
        <v>831</v>
      </c>
      <c r="B835" s="14">
        <f>'EstExp 11-17'!F14</f>
        <v>9000</v>
      </c>
      <c r="C835" s="5">
        <f t="shared" si="11"/>
        <v>-8169</v>
      </c>
      <c r="D835" s="6"/>
    </row>
    <row r="836" spans="1:4" x14ac:dyDescent="0.2">
      <c r="A836">
        <v>832</v>
      </c>
      <c r="B836" s="14">
        <f>'EstExp 11-17'!F15</f>
        <v>100</v>
      </c>
      <c r="C836" s="5">
        <f t="shared" si="11"/>
        <v>732</v>
      </c>
      <c r="D836" s="6"/>
    </row>
    <row r="837" spans="1:4" x14ac:dyDescent="0.2">
      <c r="A837">
        <v>833</v>
      </c>
      <c r="B837" s="14">
        <f>'EstExp 11-17'!F33</f>
        <v>215200</v>
      </c>
      <c r="C837" s="5">
        <f t="shared" si="11"/>
        <v>-214367</v>
      </c>
      <c r="D837" s="6"/>
    </row>
    <row r="838" spans="1:4" x14ac:dyDescent="0.2">
      <c r="A838">
        <v>834</v>
      </c>
      <c r="B838" s="14">
        <f>'EstExp 11-17'!F36</f>
        <v>6000</v>
      </c>
      <c r="C838" s="5">
        <f t="shared" si="11"/>
        <v>-5166</v>
      </c>
      <c r="D838" s="6"/>
    </row>
    <row r="839" spans="1:4" x14ac:dyDescent="0.2">
      <c r="A839">
        <v>835</v>
      </c>
      <c r="B839" s="14">
        <f>'EstExp 11-17'!F37</f>
        <v>0</v>
      </c>
      <c r="C839" s="5">
        <f t="shared" ref="C839:C902" si="12">A839-B839</f>
        <v>835</v>
      </c>
      <c r="D839" s="6"/>
    </row>
    <row r="840" spans="1:4" x14ac:dyDescent="0.2">
      <c r="A840">
        <v>836</v>
      </c>
      <c r="B840" s="14">
        <f>'EstExp 11-17'!F38</f>
        <v>4000</v>
      </c>
      <c r="C840" s="5">
        <f t="shared" si="12"/>
        <v>-3164</v>
      </c>
      <c r="D840" s="6"/>
    </row>
    <row r="841" spans="1:4" x14ac:dyDescent="0.2">
      <c r="A841">
        <v>837</v>
      </c>
      <c r="B841" s="14">
        <f>'EstExp 11-17'!F39</f>
        <v>700</v>
      </c>
      <c r="C841" s="5">
        <f t="shared" si="12"/>
        <v>137</v>
      </c>
      <c r="D841" s="6"/>
    </row>
    <row r="842" spans="1:4" x14ac:dyDescent="0.2">
      <c r="A842">
        <v>838</v>
      </c>
      <c r="B842" s="14">
        <f>'EstExp 11-17'!F40</f>
        <v>2000</v>
      </c>
      <c r="C842" s="5">
        <f t="shared" si="12"/>
        <v>-1162</v>
      </c>
      <c r="D842" s="6"/>
    </row>
    <row r="843" spans="1:4" x14ac:dyDescent="0.2">
      <c r="A843">
        <v>839</v>
      </c>
      <c r="B843" s="14">
        <f>'EstExp 11-17'!F41</f>
        <v>0</v>
      </c>
      <c r="C843" s="5">
        <f t="shared" si="12"/>
        <v>839</v>
      </c>
      <c r="D843" s="6"/>
    </row>
    <row r="844" spans="1:4" x14ac:dyDescent="0.2">
      <c r="A844">
        <v>840</v>
      </c>
      <c r="B844" s="14">
        <f>'EstExp 11-17'!F42</f>
        <v>12700</v>
      </c>
      <c r="C844" s="5">
        <f t="shared" si="12"/>
        <v>-11860</v>
      </c>
      <c r="D844" s="6"/>
    </row>
    <row r="845" spans="1:4" x14ac:dyDescent="0.2">
      <c r="A845">
        <v>841</v>
      </c>
      <c r="B845" s="14">
        <f>'EstExp 11-17'!F44</f>
        <v>0</v>
      </c>
      <c r="C845" s="5">
        <f t="shared" si="12"/>
        <v>841</v>
      </c>
      <c r="D845" s="6"/>
    </row>
    <row r="846" spans="1:4" x14ac:dyDescent="0.2">
      <c r="A846">
        <v>842</v>
      </c>
      <c r="B846" s="14">
        <f>'EstExp 11-17'!F45</f>
        <v>83750</v>
      </c>
      <c r="C846" s="5">
        <f t="shared" si="12"/>
        <v>-82908</v>
      </c>
      <c r="D846" s="6"/>
    </row>
    <row r="847" spans="1:4" x14ac:dyDescent="0.2">
      <c r="A847">
        <v>843</v>
      </c>
      <c r="B847" s="14">
        <f>'EstExp 11-17'!F46</f>
        <v>1000</v>
      </c>
      <c r="C847" s="5">
        <f t="shared" si="12"/>
        <v>-157</v>
      </c>
      <c r="D847" s="6"/>
    </row>
    <row r="848" spans="1:4" x14ac:dyDescent="0.2">
      <c r="A848">
        <v>844</v>
      </c>
      <c r="B848" s="14">
        <f>'EstExp 11-17'!F47</f>
        <v>84750</v>
      </c>
      <c r="C848" s="5">
        <f t="shared" si="12"/>
        <v>-83906</v>
      </c>
      <c r="D848" s="6"/>
    </row>
    <row r="849" spans="1:4" x14ac:dyDescent="0.2">
      <c r="A849">
        <v>845</v>
      </c>
      <c r="B849" s="14">
        <f>'EstExp 11-17'!F49</f>
        <v>10000</v>
      </c>
      <c r="C849" s="5">
        <f t="shared" si="12"/>
        <v>-9155</v>
      </c>
      <c r="D849" s="6"/>
    </row>
    <row r="850" spans="1:4" x14ac:dyDescent="0.2">
      <c r="A850">
        <v>846</v>
      </c>
      <c r="B850" s="14">
        <f>'EstExp 11-17'!F50</f>
        <v>1000</v>
      </c>
      <c r="C850" s="5">
        <f t="shared" si="12"/>
        <v>-154</v>
      </c>
      <c r="D850" s="6"/>
    </row>
    <row r="851" spans="1:4" x14ac:dyDescent="0.2">
      <c r="A851">
        <v>847</v>
      </c>
      <c r="B851" s="14">
        <f>'EstExp 11-17'!F53</f>
        <v>11000</v>
      </c>
      <c r="C851" s="5">
        <f t="shared" si="12"/>
        <v>-10153</v>
      </c>
      <c r="D851" s="6"/>
    </row>
    <row r="852" spans="1:4" x14ac:dyDescent="0.2">
      <c r="A852">
        <v>848</v>
      </c>
      <c r="B852" s="14">
        <f>'EstExp 11-17'!F55</f>
        <v>2000</v>
      </c>
      <c r="C852" s="5">
        <f t="shared" si="12"/>
        <v>-1152</v>
      </c>
      <c r="D852" s="6"/>
    </row>
    <row r="853" spans="1:4" x14ac:dyDescent="0.2">
      <c r="A853">
        <v>849</v>
      </c>
      <c r="B853" s="14">
        <f>'EstExp 11-17'!F56</f>
        <v>0</v>
      </c>
      <c r="C853" s="5">
        <f t="shared" si="12"/>
        <v>849</v>
      </c>
      <c r="D853" s="6"/>
    </row>
    <row r="854" spans="1:4" x14ac:dyDescent="0.2">
      <c r="A854">
        <v>850</v>
      </c>
      <c r="B854" s="14">
        <f>'EstExp 11-17'!F57</f>
        <v>2000</v>
      </c>
      <c r="C854" s="5">
        <f t="shared" si="12"/>
        <v>-1150</v>
      </c>
      <c r="D854" s="6"/>
    </row>
    <row r="855" spans="1:4" x14ac:dyDescent="0.2">
      <c r="A855">
        <v>851</v>
      </c>
      <c r="B855" s="14">
        <f>'EstExp 11-17'!F59</f>
        <v>0</v>
      </c>
      <c r="C855" s="5">
        <f t="shared" si="12"/>
        <v>851</v>
      </c>
      <c r="D855" s="6"/>
    </row>
    <row r="856" spans="1:4" x14ac:dyDescent="0.2">
      <c r="A856">
        <v>852</v>
      </c>
      <c r="B856" s="14">
        <f>'EstExp 11-17'!F60</f>
        <v>1000</v>
      </c>
      <c r="C856" s="5">
        <f t="shared" si="12"/>
        <v>-148</v>
      </c>
      <c r="D856" s="6"/>
    </row>
    <row r="857" spans="1:4" x14ac:dyDescent="0.2">
      <c r="A857">
        <v>853</v>
      </c>
      <c r="B857" s="14">
        <f>'EstExp 11-17'!F61</f>
        <v>0</v>
      </c>
      <c r="C857" s="5">
        <f t="shared" si="12"/>
        <v>853</v>
      </c>
      <c r="D857" s="6"/>
    </row>
    <row r="858" spans="1:4" x14ac:dyDescent="0.2">
      <c r="A858">
        <v>854</v>
      </c>
      <c r="B858" s="14">
        <f>'EstExp 11-17'!F62</f>
        <v>0</v>
      </c>
      <c r="C858" s="5">
        <f t="shared" si="12"/>
        <v>854</v>
      </c>
      <c r="D858" s="6"/>
    </row>
    <row r="859" spans="1:4" x14ac:dyDescent="0.2">
      <c r="A859">
        <v>855</v>
      </c>
      <c r="B859" s="14">
        <f>'EstExp 11-17'!F63</f>
        <v>106000</v>
      </c>
      <c r="C859" s="5">
        <f t="shared" si="12"/>
        <v>-105145</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107000</v>
      </c>
      <c r="C862" s="5">
        <f t="shared" si="12"/>
        <v>-106142</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0</v>
      </c>
      <c r="C871" s="5">
        <f t="shared" si="12"/>
        <v>867</v>
      </c>
      <c r="D871" s="6"/>
    </row>
    <row r="872" spans="1:4" x14ac:dyDescent="0.2">
      <c r="A872">
        <v>868</v>
      </c>
      <c r="B872" s="14">
        <f>'EstExp 11-17'!F74</f>
        <v>217450</v>
      </c>
      <c r="C872" s="5">
        <f t="shared" si="12"/>
        <v>-216582</v>
      </c>
      <c r="D872" s="6"/>
    </row>
    <row r="873" spans="1:4" x14ac:dyDescent="0.2">
      <c r="A873">
        <v>869</v>
      </c>
      <c r="B873" s="14">
        <f>'EstExp 11-17'!F75</f>
        <v>1100</v>
      </c>
      <c r="C873" s="5">
        <f t="shared" si="12"/>
        <v>-231</v>
      </c>
      <c r="D873" s="6"/>
    </row>
    <row r="874" spans="1:4" x14ac:dyDescent="0.2">
      <c r="A874">
        <v>870</v>
      </c>
      <c r="B874" s="14">
        <f>'EstExp 11-17'!F114</f>
        <v>433750</v>
      </c>
      <c r="C874" s="5">
        <f t="shared" si="12"/>
        <v>-432880</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10500</v>
      </c>
      <c r="C880" s="5">
        <f t="shared" si="12"/>
        <v>-9624</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0</v>
      </c>
      <c r="C892" s="5">
        <f t="shared" si="12"/>
        <v>888</v>
      </c>
      <c r="D892" s="6"/>
    </row>
    <row r="893" spans="1:4" x14ac:dyDescent="0.2">
      <c r="A893">
        <v>889</v>
      </c>
      <c r="B893" s="14">
        <f>'EstExp 11-17'!G14</f>
        <v>1000</v>
      </c>
      <c r="C893" s="5">
        <f t="shared" si="12"/>
        <v>-111</v>
      </c>
      <c r="D893" s="6"/>
    </row>
    <row r="894" spans="1:4" x14ac:dyDescent="0.2">
      <c r="A894">
        <v>890</v>
      </c>
      <c r="B894" s="14">
        <f>'EstExp 11-17'!G15</f>
        <v>0</v>
      </c>
      <c r="C894" s="5">
        <f t="shared" si="12"/>
        <v>890</v>
      </c>
      <c r="D894" s="6"/>
    </row>
    <row r="895" spans="1:4" x14ac:dyDescent="0.2">
      <c r="A895">
        <v>891</v>
      </c>
      <c r="B895" s="14">
        <f>'EstExp 11-17'!G33</f>
        <v>14500</v>
      </c>
      <c r="C895" s="5">
        <f t="shared" si="12"/>
        <v>-13609</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3000</v>
      </c>
      <c r="C900" s="5">
        <f t="shared" si="12"/>
        <v>-2104</v>
      </c>
      <c r="D900" s="6"/>
    </row>
    <row r="901" spans="1:4" x14ac:dyDescent="0.2">
      <c r="A901">
        <v>897</v>
      </c>
      <c r="B901" s="14">
        <f>'EstExp 11-17'!G41</f>
        <v>0</v>
      </c>
      <c r="C901" s="5">
        <f t="shared" si="12"/>
        <v>897</v>
      </c>
      <c r="D901" s="6"/>
    </row>
    <row r="902" spans="1:4" x14ac:dyDescent="0.2">
      <c r="A902">
        <v>898</v>
      </c>
      <c r="B902" s="14">
        <f>'EstExp 11-17'!G42</f>
        <v>3000</v>
      </c>
      <c r="C902" s="5">
        <f t="shared" si="12"/>
        <v>-2102</v>
      </c>
      <c r="D902" s="6"/>
    </row>
    <row r="903" spans="1:4" x14ac:dyDescent="0.2">
      <c r="A903">
        <v>899</v>
      </c>
      <c r="B903" s="14">
        <f>'EstExp 11-17'!G44</f>
        <v>0</v>
      </c>
      <c r="C903" s="5">
        <f t="shared" ref="C903:C966" si="13">A903-B903</f>
        <v>899</v>
      </c>
      <c r="D903" s="6"/>
    </row>
    <row r="904" spans="1:4" x14ac:dyDescent="0.2">
      <c r="A904">
        <v>900</v>
      </c>
      <c r="B904" s="14">
        <f>'EstExp 11-17'!G45</f>
        <v>176000</v>
      </c>
      <c r="C904" s="5">
        <f t="shared" si="13"/>
        <v>-175100</v>
      </c>
      <c r="D904" s="6"/>
    </row>
    <row r="905" spans="1:4" x14ac:dyDescent="0.2">
      <c r="A905">
        <v>901</v>
      </c>
      <c r="B905" s="14">
        <f>'EstExp 11-17'!G46</f>
        <v>0</v>
      </c>
      <c r="C905" s="5">
        <f t="shared" si="13"/>
        <v>901</v>
      </c>
      <c r="D905" s="6"/>
    </row>
    <row r="906" spans="1:4" x14ac:dyDescent="0.2">
      <c r="A906">
        <v>902</v>
      </c>
      <c r="B906" s="14">
        <f>'EstExp 11-17'!G47</f>
        <v>176000</v>
      </c>
      <c r="C906" s="5">
        <f t="shared" si="13"/>
        <v>-175098</v>
      </c>
      <c r="D906" s="6"/>
    </row>
    <row r="907" spans="1:4" x14ac:dyDescent="0.2">
      <c r="A907">
        <v>903</v>
      </c>
      <c r="B907" s="14">
        <f>'EstExp 11-17'!G49</f>
        <v>0</v>
      </c>
      <c r="C907" s="5">
        <f t="shared" si="13"/>
        <v>903</v>
      </c>
      <c r="D907" s="6"/>
    </row>
    <row r="908" spans="1:4" x14ac:dyDescent="0.2">
      <c r="A908">
        <v>904</v>
      </c>
      <c r="B908" s="14">
        <f>'EstExp 11-17'!G50</f>
        <v>1000</v>
      </c>
      <c r="C908" s="5">
        <f t="shared" si="13"/>
        <v>-96</v>
      </c>
      <c r="D908" s="6"/>
    </row>
    <row r="909" spans="1:4" x14ac:dyDescent="0.2">
      <c r="A909">
        <v>905</v>
      </c>
      <c r="B909" s="14">
        <f>'EstExp 11-17'!G53</f>
        <v>1000</v>
      </c>
      <c r="C909" s="5">
        <f t="shared" si="13"/>
        <v>-95</v>
      </c>
      <c r="D909" s="6"/>
    </row>
    <row r="910" spans="1:4" x14ac:dyDescent="0.2">
      <c r="A910">
        <v>906</v>
      </c>
      <c r="B910" s="14">
        <f>'EstExp 11-17'!G55</f>
        <v>3000</v>
      </c>
      <c r="C910" s="5">
        <f t="shared" si="13"/>
        <v>-2094</v>
      </c>
      <c r="D910" s="6"/>
    </row>
    <row r="911" spans="1:4" x14ac:dyDescent="0.2">
      <c r="A911">
        <v>907</v>
      </c>
      <c r="B911" s="14">
        <f>'EstExp 11-17'!G56</f>
        <v>0</v>
      </c>
      <c r="C911" s="5">
        <f t="shared" si="13"/>
        <v>907</v>
      </c>
      <c r="D911" s="6"/>
    </row>
    <row r="912" spans="1:4" x14ac:dyDescent="0.2">
      <c r="A912">
        <v>908</v>
      </c>
      <c r="B912" s="14">
        <f>'EstExp 11-17'!G57</f>
        <v>3000</v>
      </c>
      <c r="C912" s="5">
        <f t="shared" si="13"/>
        <v>-2092</v>
      </c>
      <c r="D912" s="6"/>
    </row>
    <row r="913" spans="1:4" x14ac:dyDescent="0.2">
      <c r="A913">
        <v>909</v>
      </c>
      <c r="B913" s="14">
        <f>'EstExp 11-17'!G59</f>
        <v>0</v>
      </c>
      <c r="C913" s="5">
        <f t="shared" si="13"/>
        <v>909</v>
      </c>
      <c r="D913" s="6"/>
    </row>
    <row r="914" spans="1:4" x14ac:dyDescent="0.2">
      <c r="A914">
        <v>910</v>
      </c>
      <c r="B914" s="14">
        <f>'EstExp 11-17'!G60</f>
        <v>0</v>
      </c>
      <c r="C914" s="5">
        <f t="shared" si="13"/>
        <v>910</v>
      </c>
      <c r="D914" s="6"/>
    </row>
    <row r="915" spans="1:4" x14ac:dyDescent="0.2">
      <c r="A915">
        <v>911</v>
      </c>
      <c r="B915" s="14">
        <f>'EstExp 11-17'!G61</f>
        <v>0</v>
      </c>
      <c r="C915" s="5">
        <f t="shared" si="13"/>
        <v>911</v>
      </c>
      <c r="D915" s="6"/>
    </row>
    <row r="916" spans="1:4" x14ac:dyDescent="0.2">
      <c r="A916">
        <v>912</v>
      </c>
      <c r="B916" s="14">
        <f>'EstExp 11-17'!G62</f>
        <v>0</v>
      </c>
      <c r="C916" s="5">
        <f t="shared" si="13"/>
        <v>912</v>
      </c>
      <c r="D916" s="6"/>
    </row>
    <row r="917" spans="1:4" x14ac:dyDescent="0.2">
      <c r="A917">
        <v>913</v>
      </c>
      <c r="B917" s="14">
        <f>'EstExp 11-17'!G63</f>
        <v>5000</v>
      </c>
      <c r="C917" s="5">
        <f t="shared" si="13"/>
        <v>-4087</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5000</v>
      </c>
      <c r="C920" s="5">
        <f t="shared" si="13"/>
        <v>-4084</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188000</v>
      </c>
      <c r="C930" s="5">
        <f t="shared" si="13"/>
        <v>-187074</v>
      </c>
      <c r="D930" s="6"/>
    </row>
    <row r="931" spans="1:4" x14ac:dyDescent="0.2">
      <c r="A931">
        <v>927</v>
      </c>
      <c r="B931" s="14">
        <f>'EstExp 11-17'!G75</f>
        <v>0</v>
      </c>
      <c r="C931" s="5">
        <f t="shared" si="13"/>
        <v>927</v>
      </c>
      <c r="D931" s="6"/>
    </row>
    <row r="932" spans="1:4" x14ac:dyDescent="0.2">
      <c r="A932">
        <v>928</v>
      </c>
      <c r="B932" s="14">
        <f>'EstExp 11-17'!G114</f>
        <v>202500</v>
      </c>
      <c r="C932" s="5">
        <f t="shared" si="13"/>
        <v>-201572</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1500</v>
      </c>
      <c r="C938" s="5">
        <f t="shared" si="13"/>
        <v>-566</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20000</v>
      </c>
      <c r="C945" s="5">
        <f t="shared" si="13"/>
        <v>-19059</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0</v>
      </c>
      <c r="C951" s="5">
        <f t="shared" si="13"/>
        <v>947</v>
      </c>
      <c r="D951" s="6"/>
    </row>
    <row r="952" spans="1:4" x14ac:dyDescent="0.2">
      <c r="A952">
        <v>948</v>
      </c>
      <c r="B952" s="14">
        <f>'EstExp 11-17'!H15</f>
        <v>0</v>
      </c>
      <c r="C952" s="5">
        <f t="shared" si="13"/>
        <v>948</v>
      </c>
      <c r="D952" s="6"/>
    </row>
    <row r="953" spans="1:4" x14ac:dyDescent="0.2">
      <c r="A953">
        <v>949</v>
      </c>
      <c r="B953" s="14">
        <f>'EstExp 11-17'!H33</f>
        <v>21500</v>
      </c>
      <c r="C953" s="5">
        <f t="shared" si="13"/>
        <v>-20551</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0</v>
      </c>
      <c r="C959" s="5">
        <f t="shared" si="13"/>
        <v>955</v>
      </c>
      <c r="D959" s="6"/>
    </row>
    <row r="960" spans="1:4" x14ac:dyDescent="0.2">
      <c r="A960">
        <v>956</v>
      </c>
      <c r="B960" s="14">
        <f>'EstExp 11-17'!H42</f>
        <v>0</v>
      </c>
      <c r="C960" s="5">
        <f t="shared" si="13"/>
        <v>956</v>
      </c>
      <c r="D960" s="6"/>
    </row>
    <row r="961" spans="1:4" x14ac:dyDescent="0.2">
      <c r="A961">
        <v>957</v>
      </c>
      <c r="B961" s="14">
        <f>'EstExp 11-17'!H44</f>
        <v>20000</v>
      </c>
      <c r="C961" s="5">
        <f t="shared" si="13"/>
        <v>-19043</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20000</v>
      </c>
      <c r="C964" s="5">
        <f t="shared" si="13"/>
        <v>-19040</v>
      </c>
      <c r="D964" s="6"/>
    </row>
    <row r="965" spans="1:4" x14ac:dyDescent="0.2">
      <c r="A965">
        <v>961</v>
      </c>
      <c r="B965" s="14">
        <f>'EstExp 11-17'!H49</f>
        <v>8000</v>
      </c>
      <c r="C965" s="5">
        <f t="shared" si="13"/>
        <v>-7039</v>
      </c>
      <c r="D965" s="6"/>
    </row>
    <row r="966" spans="1:4" x14ac:dyDescent="0.2">
      <c r="A966">
        <v>962</v>
      </c>
      <c r="B966" s="14">
        <f>'EstExp 11-17'!H50</f>
        <v>2500</v>
      </c>
      <c r="C966" s="5">
        <f t="shared" si="13"/>
        <v>-1538</v>
      </c>
      <c r="D966" s="6"/>
    </row>
    <row r="967" spans="1:4" x14ac:dyDescent="0.2">
      <c r="A967">
        <v>963</v>
      </c>
      <c r="B967" s="14">
        <f>'EstExp 11-17'!H53</f>
        <v>10500</v>
      </c>
      <c r="C967" s="5">
        <f t="shared" ref="C967:C1030" si="14">A967-B967</f>
        <v>-9537</v>
      </c>
      <c r="D967" s="6"/>
    </row>
    <row r="968" spans="1:4" x14ac:dyDescent="0.2">
      <c r="A968">
        <v>964</v>
      </c>
      <c r="B968" s="14">
        <f>'EstExp 11-17'!H55</f>
        <v>3500</v>
      </c>
      <c r="C968" s="5">
        <f t="shared" si="14"/>
        <v>-2536</v>
      </c>
      <c r="D968" s="6"/>
    </row>
    <row r="969" spans="1:4" x14ac:dyDescent="0.2">
      <c r="A969">
        <v>965</v>
      </c>
      <c r="B969" s="14">
        <f>'EstExp 11-17'!H56</f>
        <v>0</v>
      </c>
      <c r="C969" s="5">
        <f t="shared" si="14"/>
        <v>965</v>
      </c>
      <c r="D969" s="6"/>
    </row>
    <row r="970" spans="1:4" x14ac:dyDescent="0.2">
      <c r="A970">
        <v>966</v>
      </c>
      <c r="B970" s="14">
        <f>'EstExp 11-17'!H57</f>
        <v>3500</v>
      </c>
      <c r="C970" s="5">
        <f t="shared" si="14"/>
        <v>-2534</v>
      </c>
      <c r="D970" s="6"/>
    </row>
    <row r="971" spans="1:4" x14ac:dyDescent="0.2">
      <c r="A971">
        <v>967</v>
      </c>
      <c r="B971" s="14">
        <f>'EstExp 11-17'!H59</f>
        <v>0</v>
      </c>
      <c r="C971" s="5">
        <f t="shared" si="14"/>
        <v>967</v>
      </c>
      <c r="D971" s="6"/>
    </row>
    <row r="972" spans="1:4" x14ac:dyDescent="0.2">
      <c r="A972">
        <v>968</v>
      </c>
      <c r="B972" s="14">
        <f>'EstExp 11-17'!H60</f>
        <v>0</v>
      </c>
      <c r="C972" s="5">
        <f t="shared" si="14"/>
        <v>968</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0</v>
      </c>
      <c r="C975" s="5">
        <f t="shared" si="14"/>
        <v>971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0</v>
      </c>
      <c r="C978" s="5">
        <f t="shared" si="14"/>
        <v>974</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34000</v>
      </c>
      <c r="C988" s="5">
        <f t="shared" si="14"/>
        <v>-33016</v>
      </c>
      <c r="D988" s="6"/>
    </row>
    <row r="989" spans="1:4" x14ac:dyDescent="0.2">
      <c r="A989">
        <v>985</v>
      </c>
      <c r="B989" s="14">
        <f>'EstExp 11-17'!H75</f>
        <v>500</v>
      </c>
      <c r="C989" s="5">
        <f t="shared" si="14"/>
        <v>485</v>
      </c>
      <c r="D989" s="6"/>
    </row>
    <row r="990" spans="1:4" x14ac:dyDescent="0.2">
      <c r="A990">
        <v>986</v>
      </c>
      <c r="B990" s="15">
        <f>'EstExp 11-17'!H102</f>
        <v>334000</v>
      </c>
      <c r="C990" s="5">
        <f t="shared" si="14"/>
        <v>-333014</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347</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395000</v>
      </c>
      <c r="C997" s="5">
        <f t="shared" si="14"/>
        <v>-394007</v>
      </c>
      <c r="D997" s="6"/>
    </row>
    <row r="998" spans="1:4" x14ac:dyDescent="0.2">
      <c r="A998" s="3">
        <v>994</v>
      </c>
      <c r="C998" s="5">
        <f t="shared" si="14"/>
        <v>994</v>
      </c>
      <c r="D998" s="7"/>
    </row>
    <row r="999" spans="1:4" x14ac:dyDescent="0.2">
      <c r="A999" s="3">
        <v>995</v>
      </c>
      <c r="C999" s="5">
        <f t="shared" si="14"/>
        <v>995</v>
      </c>
      <c r="D999" s="6" t="s">
        <v>347</v>
      </c>
    </row>
    <row r="1000" spans="1:4" x14ac:dyDescent="0.2">
      <c r="A1000" s="3">
        <v>996</v>
      </c>
      <c r="C1000" s="5">
        <f t="shared" si="14"/>
        <v>996</v>
      </c>
      <c r="D1000" s="6" t="s">
        <v>347</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347</v>
      </c>
    </row>
    <row r="1007" spans="1:4" x14ac:dyDescent="0.2">
      <c r="A1007" s="3">
        <v>1003</v>
      </c>
      <c r="C1007" s="5">
        <f t="shared" si="14"/>
        <v>1003</v>
      </c>
      <c r="D1007" s="6" t="s">
        <v>347</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347</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347</v>
      </c>
    </row>
    <row r="1018" spans="1:4" x14ac:dyDescent="0.2">
      <c r="A1018" s="3">
        <v>1014</v>
      </c>
      <c r="C1018" s="5">
        <f t="shared" si="14"/>
        <v>1014</v>
      </c>
      <c r="D1018" s="6" t="s">
        <v>347</v>
      </c>
    </row>
    <row r="1019" spans="1:4" x14ac:dyDescent="0.2">
      <c r="A1019" s="3">
        <v>1015</v>
      </c>
      <c r="C1019" s="5">
        <f t="shared" si="14"/>
        <v>1015</v>
      </c>
      <c r="D1019" s="6" t="s">
        <v>347</v>
      </c>
    </row>
    <row r="1020" spans="1:4" x14ac:dyDescent="0.2">
      <c r="A1020" s="3">
        <v>1016</v>
      </c>
      <c r="C1020" s="5">
        <f t="shared" si="14"/>
        <v>1016</v>
      </c>
      <c r="D1020" s="6" t="s">
        <v>347</v>
      </c>
    </row>
    <row r="1021" spans="1:4" x14ac:dyDescent="0.2">
      <c r="A1021" s="3">
        <v>1017</v>
      </c>
      <c r="C1021" s="5">
        <f t="shared" si="14"/>
        <v>1017</v>
      </c>
      <c r="D1021" s="6" t="s">
        <v>347</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347</v>
      </c>
    </row>
    <row r="1030" spans="1:4" x14ac:dyDescent="0.2">
      <c r="A1030" s="3">
        <v>1026</v>
      </c>
      <c r="C1030" s="5">
        <f t="shared" si="14"/>
        <v>1026</v>
      </c>
      <c r="D1030" s="6" t="s">
        <v>347</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3729348</v>
      </c>
      <c r="C1036" s="5">
        <f t="shared" si="15"/>
        <v>-3728316</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246950</v>
      </c>
      <c r="C1043" s="5">
        <f t="shared" si="15"/>
        <v>-245911</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0</v>
      </c>
      <c r="C1048" s="5">
        <f t="shared" si="15"/>
        <v>1044</v>
      </c>
      <c r="D1048" s="6"/>
    </row>
    <row r="1049" spans="1:4" x14ac:dyDescent="0.2">
      <c r="A1049">
        <v>1045</v>
      </c>
      <c r="B1049" s="14">
        <f>'EstExp 11-17'!K14</f>
        <v>66800</v>
      </c>
      <c r="C1049" s="5">
        <f t="shared" si="15"/>
        <v>-65755</v>
      </c>
      <c r="D1049" s="6"/>
    </row>
    <row r="1050" spans="1:4" x14ac:dyDescent="0.2">
      <c r="A1050">
        <v>1046</v>
      </c>
      <c r="B1050" s="14">
        <f>'EstExp 11-17'!K15</f>
        <v>46350</v>
      </c>
      <c r="C1050" s="5">
        <f t="shared" si="15"/>
        <v>-45304</v>
      </c>
      <c r="D1050" s="6"/>
    </row>
    <row r="1051" spans="1:4" x14ac:dyDescent="0.2">
      <c r="A1051">
        <v>1047</v>
      </c>
      <c r="B1051" s="14">
        <f>'EstExp 11-17'!K33</f>
        <v>5639648</v>
      </c>
      <c r="C1051" s="5">
        <f t="shared" si="15"/>
        <v>-5638601</v>
      </c>
      <c r="D1051" s="6"/>
    </row>
    <row r="1052" spans="1:4" x14ac:dyDescent="0.2">
      <c r="A1052">
        <v>1048</v>
      </c>
      <c r="B1052" s="14">
        <f>'EstExp 11-17'!K36</f>
        <v>101620</v>
      </c>
      <c r="C1052" s="5">
        <f t="shared" si="15"/>
        <v>-100572</v>
      </c>
      <c r="D1052" s="6"/>
    </row>
    <row r="1053" spans="1:4" x14ac:dyDescent="0.2">
      <c r="A1053">
        <v>1049</v>
      </c>
      <c r="B1053" s="14">
        <f>'EstExp 11-17'!K37</f>
        <v>0</v>
      </c>
      <c r="C1053" s="5">
        <f t="shared" si="15"/>
        <v>1049</v>
      </c>
      <c r="D1053" s="6"/>
    </row>
    <row r="1054" spans="1:4" x14ac:dyDescent="0.2">
      <c r="A1054">
        <v>1050</v>
      </c>
      <c r="B1054" s="14">
        <f>'EstExp 11-17'!K38</f>
        <v>70785</v>
      </c>
      <c r="C1054" s="5">
        <f t="shared" si="15"/>
        <v>-69735</v>
      </c>
      <c r="D1054" s="6"/>
    </row>
    <row r="1055" spans="1:4" x14ac:dyDescent="0.2">
      <c r="A1055">
        <v>1051</v>
      </c>
      <c r="B1055" s="14">
        <f>'EstExp 11-17'!K39</f>
        <v>100470</v>
      </c>
      <c r="C1055" s="5">
        <f t="shared" si="15"/>
        <v>-99419</v>
      </c>
      <c r="D1055" s="6"/>
    </row>
    <row r="1056" spans="1:4" x14ac:dyDescent="0.2">
      <c r="A1056">
        <v>1052</v>
      </c>
      <c r="B1056" s="14">
        <f>'EstExp 11-17'!K40</f>
        <v>139850</v>
      </c>
      <c r="C1056" s="5">
        <f t="shared" si="15"/>
        <v>-138798</v>
      </c>
      <c r="D1056" s="6"/>
    </row>
    <row r="1057" spans="1:4" x14ac:dyDescent="0.2">
      <c r="A1057">
        <v>1053</v>
      </c>
      <c r="B1057" s="14">
        <f>'EstExp 11-17'!K41</f>
        <v>0</v>
      </c>
      <c r="C1057" s="5">
        <f t="shared" si="15"/>
        <v>1053</v>
      </c>
      <c r="D1057" s="6"/>
    </row>
    <row r="1058" spans="1:4" x14ac:dyDescent="0.2">
      <c r="A1058">
        <v>1054</v>
      </c>
      <c r="B1058" s="14">
        <f>'EstExp 11-17'!K42</f>
        <v>412725</v>
      </c>
      <c r="C1058" s="5">
        <f t="shared" si="15"/>
        <v>-411671</v>
      </c>
      <c r="D1058" s="6"/>
    </row>
    <row r="1059" spans="1:4" x14ac:dyDescent="0.2">
      <c r="A1059">
        <v>1055</v>
      </c>
      <c r="B1059" s="14">
        <f>'EstExp 11-17'!K44</f>
        <v>85900</v>
      </c>
      <c r="C1059" s="5">
        <f t="shared" si="15"/>
        <v>-84845</v>
      </c>
      <c r="D1059" s="6"/>
    </row>
    <row r="1060" spans="1:4" x14ac:dyDescent="0.2">
      <c r="A1060">
        <v>1056</v>
      </c>
      <c r="B1060" s="14">
        <f>'EstExp 11-17'!K45</f>
        <v>361169</v>
      </c>
      <c r="C1060" s="5">
        <f t="shared" si="15"/>
        <v>-360113</v>
      </c>
      <c r="D1060" s="6"/>
    </row>
    <row r="1061" spans="1:4" x14ac:dyDescent="0.2">
      <c r="A1061">
        <v>1057</v>
      </c>
      <c r="B1061" s="14">
        <f>'EstExp 11-17'!K46</f>
        <v>1000</v>
      </c>
      <c r="C1061" s="5">
        <f t="shared" si="15"/>
        <v>57</v>
      </c>
      <c r="D1061" s="6"/>
    </row>
    <row r="1062" spans="1:4" x14ac:dyDescent="0.2">
      <c r="A1062">
        <v>1058</v>
      </c>
      <c r="B1062" s="14">
        <f>'EstExp 11-17'!K47</f>
        <v>448069</v>
      </c>
      <c r="C1062" s="5">
        <f t="shared" si="15"/>
        <v>-447011</v>
      </c>
      <c r="D1062" s="6"/>
    </row>
    <row r="1063" spans="1:4" x14ac:dyDescent="0.2">
      <c r="A1063">
        <v>1059</v>
      </c>
      <c r="B1063" s="14">
        <f>'EstExp 11-17'!K49</f>
        <v>182750</v>
      </c>
      <c r="C1063" s="5">
        <f t="shared" si="15"/>
        <v>-181691</v>
      </c>
      <c r="D1063" s="6"/>
    </row>
    <row r="1064" spans="1:4" x14ac:dyDescent="0.2">
      <c r="A1064">
        <v>1060</v>
      </c>
      <c r="B1064" s="14">
        <f>'EstExp 11-17'!K50</f>
        <v>286300</v>
      </c>
      <c r="C1064" s="5">
        <f t="shared" si="15"/>
        <v>-285240</v>
      </c>
      <c r="D1064" s="6"/>
    </row>
    <row r="1065" spans="1:4" x14ac:dyDescent="0.2">
      <c r="A1065">
        <v>1061</v>
      </c>
      <c r="B1065" s="14">
        <f>'EstExp 11-17'!K53</f>
        <v>484050</v>
      </c>
      <c r="C1065" s="5">
        <f t="shared" si="15"/>
        <v>-482989</v>
      </c>
      <c r="D1065" s="6"/>
    </row>
    <row r="1066" spans="1:4" x14ac:dyDescent="0.2">
      <c r="A1066">
        <v>1062</v>
      </c>
      <c r="B1066" s="14">
        <f>'EstExp 11-17'!K55</f>
        <v>604400</v>
      </c>
      <c r="C1066" s="5">
        <f t="shared" si="15"/>
        <v>-603338</v>
      </c>
      <c r="D1066" s="6"/>
    </row>
    <row r="1067" spans="1:4" x14ac:dyDescent="0.2">
      <c r="A1067">
        <v>1063</v>
      </c>
      <c r="B1067" s="14">
        <f>'EstExp 11-17'!K56</f>
        <v>0</v>
      </c>
      <c r="C1067" s="5">
        <f t="shared" si="15"/>
        <v>1063</v>
      </c>
      <c r="D1067" s="6"/>
    </row>
    <row r="1068" spans="1:4" x14ac:dyDescent="0.2">
      <c r="A1068">
        <v>1064</v>
      </c>
      <c r="B1068" s="14">
        <f>'EstExp 11-17'!K57</f>
        <v>604400</v>
      </c>
      <c r="C1068" s="5">
        <f t="shared" si="15"/>
        <v>-603336</v>
      </c>
      <c r="D1068" s="6"/>
    </row>
    <row r="1069" spans="1:4" x14ac:dyDescent="0.2">
      <c r="A1069">
        <v>1065</v>
      </c>
      <c r="B1069" s="14">
        <f>'EstExp 11-17'!K59</f>
        <v>0</v>
      </c>
      <c r="C1069" s="5">
        <f t="shared" si="15"/>
        <v>1065</v>
      </c>
      <c r="D1069" s="6"/>
    </row>
    <row r="1070" spans="1:4" x14ac:dyDescent="0.2">
      <c r="A1070">
        <v>1066</v>
      </c>
      <c r="B1070" s="14">
        <f>'EstExp 11-17'!K60</f>
        <v>135572</v>
      </c>
      <c r="C1070" s="5">
        <f t="shared" si="15"/>
        <v>-134506</v>
      </c>
      <c r="D1070" s="6"/>
    </row>
    <row r="1071" spans="1:4" x14ac:dyDescent="0.2">
      <c r="A1071">
        <v>1067</v>
      </c>
      <c r="B1071" s="14">
        <f>'EstExp 11-17'!K61</f>
        <v>0</v>
      </c>
      <c r="C1071" s="5">
        <f t="shared" si="15"/>
        <v>1067</v>
      </c>
      <c r="D1071" s="6"/>
    </row>
    <row r="1072" spans="1:4" x14ac:dyDescent="0.2">
      <c r="A1072">
        <v>1068</v>
      </c>
      <c r="B1072" s="14">
        <f>'EstExp 11-17'!K62</f>
        <v>0</v>
      </c>
      <c r="C1072" s="5">
        <f t="shared" si="15"/>
        <v>1068</v>
      </c>
      <c r="D1072" s="6"/>
    </row>
    <row r="1073" spans="1:4" x14ac:dyDescent="0.2">
      <c r="A1073">
        <v>1069</v>
      </c>
      <c r="B1073" s="14">
        <f>'EstExp 11-17'!K63</f>
        <v>209950</v>
      </c>
      <c r="C1073" s="5">
        <f t="shared" si="15"/>
        <v>-208881</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345522</v>
      </c>
      <c r="C1076" s="5">
        <f t="shared" si="15"/>
        <v>-344450</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140650</v>
      </c>
      <c r="C1079" s="5">
        <f t="shared" si="15"/>
        <v>-139575</v>
      </c>
      <c r="D1079" s="6"/>
    </row>
    <row r="1080" spans="1:4" x14ac:dyDescent="0.2">
      <c r="A1080">
        <v>1076</v>
      </c>
      <c r="B1080" s="14">
        <f>'EstExp 11-17'!K70</f>
        <v>0</v>
      </c>
      <c r="C1080" s="5">
        <f t="shared" si="15"/>
        <v>1076</v>
      </c>
      <c r="D1080" s="6"/>
    </row>
    <row r="1081" spans="1:4" x14ac:dyDescent="0.2">
      <c r="A1081" s="3">
        <v>1077</v>
      </c>
      <c r="C1081" s="5">
        <f t="shared" si="15"/>
        <v>1077</v>
      </c>
      <c r="D1081" s="7"/>
    </row>
    <row r="1082" spans="1:4" x14ac:dyDescent="0.2">
      <c r="A1082">
        <v>1078</v>
      </c>
      <c r="B1082" s="14">
        <f>'EstExp 11-17'!K71</f>
        <v>0</v>
      </c>
      <c r="C1082" s="5">
        <f t="shared" si="15"/>
        <v>1078</v>
      </c>
      <c r="D1082" s="6"/>
    </row>
    <row r="1083" spans="1:4" x14ac:dyDescent="0.2">
      <c r="A1083" s="3">
        <v>1079</v>
      </c>
      <c r="C1083" s="5">
        <f t="shared" si="15"/>
        <v>1079</v>
      </c>
      <c r="D1083" s="7"/>
    </row>
    <row r="1084" spans="1:4" x14ac:dyDescent="0.2">
      <c r="A1084">
        <v>1080</v>
      </c>
      <c r="B1084" s="14">
        <f>'EstExp 11-17'!K72</f>
        <v>140650</v>
      </c>
      <c r="C1084" s="5">
        <f t="shared" si="15"/>
        <v>-139570</v>
      </c>
      <c r="D1084" s="6"/>
    </row>
    <row r="1085" spans="1:4" x14ac:dyDescent="0.2">
      <c r="A1085">
        <v>1081</v>
      </c>
      <c r="B1085" s="14">
        <f>'EstExp 11-17'!K73</f>
        <v>0</v>
      </c>
      <c r="C1085" s="5">
        <f t="shared" si="15"/>
        <v>1081</v>
      </c>
      <c r="D1085" s="6"/>
    </row>
    <row r="1086" spans="1:4" x14ac:dyDescent="0.2">
      <c r="A1086">
        <v>1082</v>
      </c>
      <c r="B1086" s="14">
        <f>'EstExp 11-17'!K74</f>
        <v>2435416</v>
      </c>
      <c r="C1086" s="5">
        <f t="shared" si="15"/>
        <v>-2434334</v>
      </c>
      <c r="D1086" s="6"/>
    </row>
    <row r="1087" spans="1:4" x14ac:dyDescent="0.2">
      <c r="A1087">
        <v>1083</v>
      </c>
      <c r="B1087" s="14">
        <f>'EstExp 11-17'!K75</f>
        <v>21160</v>
      </c>
      <c r="C1087" s="5">
        <f t="shared" si="15"/>
        <v>-20077</v>
      </c>
      <c r="D1087" s="6"/>
    </row>
    <row r="1088" spans="1:4" x14ac:dyDescent="0.2">
      <c r="A1088">
        <v>1084</v>
      </c>
      <c r="B1088" s="14">
        <f>'EstExp 11-17'!K102</f>
        <v>334000</v>
      </c>
      <c r="C1088" s="5">
        <f t="shared" si="15"/>
        <v>-332916</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347</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8435224</v>
      </c>
      <c r="C1095" s="5">
        <f t="shared" ref="C1095:C1158" si="16">A1095-B1095</f>
        <v>-8434133</v>
      </c>
      <c r="D1095" s="6"/>
    </row>
    <row r="1096" spans="1:4" x14ac:dyDescent="0.2">
      <c r="A1096">
        <v>1092</v>
      </c>
      <c r="B1096" s="14">
        <f>'EstExp 11-17'!K115</f>
        <v>193641</v>
      </c>
      <c r="C1096" s="5">
        <f t="shared" si="16"/>
        <v>-192549</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252000</v>
      </c>
      <c r="C1164" s="5">
        <f t="shared" si="17"/>
        <v>-250840</v>
      </c>
      <c r="D1164" s="6"/>
    </row>
    <row r="1165" spans="1:4" x14ac:dyDescent="0.2">
      <c r="A1165" s="3">
        <v>1161</v>
      </c>
      <c r="C1165" s="5">
        <f t="shared" si="17"/>
        <v>1161</v>
      </c>
      <c r="D1165" s="7"/>
    </row>
    <row r="1166" spans="1:4" x14ac:dyDescent="0.2">
      <c r="A1166">
        <v>1162</v>
      </c>
      <c r="B1166" s="14">
        <f>'EstExp 11-17'!C127</f>
        <v>252000</v>
      </c>
      <c r="C1166" s="5">
        <f t="shared" si="17"/>
        <v>-250838</v>
      </c>
      <c r="D1166" s="6"/>
    </row>
    <row r="1167" spans="1:4" x14ac:dyDescent="0.2">
      <c r="A1167">
        <v>1163</v>
      </c>
      <c r="B1167" s="14">
        <f>'EstExp 11-17'!C128</f>
        <v>0</v>
      </c>
      <c r="C1167" s="5">
        <f t="shared" si="17"/>
        <v>1163</v>
      </c>
      <c r="D1167" s="6"/>
    </row>
    <row r="1168" spans="1:4" x14ac:dyDescent="0.2">
      <c r="A1168">
        <v>1164</v>
      </c>
      <c r="B1168" s="14">
        <f>'EstExp 11-17'!C129</f>
        <v>252000</v>
      </c>
      <c r="C1168" s="5">
        <f t="shared" si="17"/>
        <v>-250836</v>
      </c>
      <c r="D1168" s="6"/>
    </row>
    <row r="1169" spans="1:4" x14ac:dyDescent="0.2">
      <c r="A1169">
        <v>1165</v>
      </c>
      <c r="B1169" s="14">
        <f>'EstExp 11-17'!C151</f>
        <v>252000</v>
      </c>
      <c r="C1169" s="5">
        <f t="shared" si="17"/>
        <v>-250835</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61080</v>
      </c>
      <c r="C1172" s="5">
        <f t="shared" si="17"/>
        <v>-59912</v>
      </c>
      <c r="D1172" s="6"/>
    </row>
    <row r="1173" spans="1:4" x14ac:dyDescent="0.2">
      <c r="A1173" s="3">
        <v>1169</v>
      </c>
      <c r="C1173" s="5">
        <f t="shared" si="17"/>
        <v>1169</v>
      </c>
      <c r="D1173" s="7"/>
    </row>
    <row r="1174" spans="1:4" x14ac:dyDescent="0.2">
      <c r="A1174">
        <v>1170</v>
      </c>
      <c r="B1174" s="14">
        <f>'EstExp 11-17'!D127</f>
        <v>61080</v>
      </c>
      <c r="C1174" s="5">
        <f t="shared" si="17"/>
        <v>-59910</v>
      </c>
      <c r="D1174" s="6"/>
    </row>
    <row r="1175" spans="1:4" x14ac:dyDescent="0.2">
      <c r="A1175">
        <v>1171</v>
      </c>
      <c r="B1175" s="14">
        <f>'EstExp 11-17'!D128</f>
        <v>0</v>
      </c>
      <c r="C1175" s="5">
        <f t="shared" si="17"/>
        <v>1171</v>
      </c>
      <c r="D1175" s="6"/>
    </row>
    <row r="1176" spans="1:4" x14ac:dyDescent="0.2">
      <c r="A1176">
        <v>1172</v>
      </c>
      <c r="B1176" s="14">
        <f>'EstExp 11-17'!D129</f>
        <v>61080</v>
      </c>
      <c r="C1176" s="5">
        <f t="shared" si="17"/>
        <v>-59908</v>
      </c>
      <c r="D1176" s="6"/>
    </row>
    <row r="1177" spans="1:4" x14ac:dyDescent="0.2">
      <c r="A1177">
        <v>1173</v>
      </c>
      <c r="B1177" s="14">
        <f>'EstExp 11-17'!D151</f>
        <v>61080</v>
      </c>
      <c r="C1177" s="5">
        <f t="shared" si="17"/>
        <v>-59907</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226000</v>
      </c>
      <c r="C1180" s="5">
        <f t="shared" si="17"/>
        <v>-224824</v>
      </c>
      <c r="D1180" s="6"/>
    </row>
    <row r="1181" spans="1:4" x14ac:dyDescent="0.2">
      <c r="A1181" s="3">
        <v>1177</v>
      </c>
      <c r="C1181" s="5">
        <f t="shared" si="17"/>
        <v>1177</v>
      </c>
      <c r="D1181" s="7"/>
    </row>
    <row r="1182" spans="1:4" x14ac:dyDescent="0.2">
      <c r="A1182">
        <v>1178</v>
      </c>
      <c r="B1182" s="14">
        <f>'EstExp 11-17'!E127</f>
        <v>226000</v>
      </c>
      <c r="C1182" s="5">
        <f t="shared" si="17"/>
        <v>-224822</v>
      </c>
      <c r="D1182" s="6"/>
    </row>
    <row r="1183" spans="1:4" x14ac:dyDescent="0.2">
      <c r="A1183">
        <v>1179</v>
      </c>
      <c r="B1183" s="14">
        <f>'EstExp 11-17'!E128</f>
        <v>0</v>
      </c>
      <c r="C1183" s="5">
        <f t="shared" si="17"/>
        <v>1179</v>
      </c>
      <c r="D1183" s="6"/>
    </row>
    <row r="1184" spans="1:4" x14ac:dyDescent="0.2">
      <c r="A1184">
        <v>1180</v>
      </c>
      <c r="B1184" s="14">
        <f>'EstExp 11-17'!E129</f>
        <v>226000</v>
      </c>
      <c r="C1184" s="5">
        <f t="shared" si="17"/>
        <v>-224820</v>
      </c>
      <c r="D1184" s="6"/>
    </row>
    <row r="1185" spans="1:4" x14ac:dyDescent="0.2">
      <c r="A1185">
        <v>1181</v>
      </c>
      <c r="B1185" s="14">
        <f>'EstExp 11-17'!E151</f>
        <v>226000</v>
      </c>
      <c r="C1185" s="5">
        <f t="shared" si="17"/>
        <v>-224819</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210400</v>
      </c>
      <c r="C1188" s="5">
        <f t="shared" si="17"/>
        <v>-209216</v>
      </c>
      <c r="D1188" s="6"/>
    </row>
    <row r="1189" spans="1:4" x14ac:dyDescent="0.2">
      <c r="A1189" s="3">
        <v>1185</v>
      </c>
      <c r="C1189" s="5">
        <f t="shared" si="17"/>
        <v>1185</v>
      </c>
      <c r="D1189" s="7"/>
    </row>
    <row r="1190" spans="1:4" x14ac:dyDescent="0.2">
      <c r="A1190">
        <v>1186</v>
      </c>
      <c r="B1190" s="14">
        <f>'EstExp 11-17'!F127</f>
        <v>210400</v>
      </c>
      <c r="C1190" s="5">
        <f t="shared" si="17"/>
        <v>-209214</v>
      </c>
      <c r="D1190" s="6"/>
    </row>
    <row r="1191" spans="1:4" x14ac:dyDescent="0.2">
      <c r="A1191">
        <v>1187</v>
      </c>
      <c r="B1191" s="14">
        <f>'EstExp 11-17'!F128</f>
        <v>0</v>
      </c>
      <c r="C1191" s="5">
        <f t="shared" si="17"/>
        <v>1187</v>
      </c>
      <c r="D1191" s="6"/>
    </row>
    <row r="1192" spans="1:4" x14ac:dyDescent="0.2">
      <c r="A1192">
        <v>1188</v>
      </c>
      <c r="B1192" s="14">
        <f>'EstExp 11-17'!F129</f>
        <v>210400</v>
      </c>
      <c r="C1192" s="5">
        <f t="shared" si="17"/>
        <v>-209212</v>
      </c>
      <c r="D1192" s="6"/>
    </row>
    <row r="1193" spans="1:4" x14ac:dyDescent="0.2">
      <c r="A1193">
        <v>1189</v>
      </c>
      <c r="B1193" s="14">
        <f>'EstExp 11-17'!F151</f>
        <v>210400</v>
      </c>
      <c r="C1193" s="5">
        <f t="shared" si="17"/>
        <v>-209211</v>
      </c>
      <c r="D1193" s="6"/>
    </row>
    <row r="1194" spans="1:4" x14ac:dyDescent="0.2">
      <c r="A1194">
        <v>1190</v>
      </c>
      <c r="B1194" s="14">
        <f>'EstExp 11-17'!G122</f>
        <v>0</v>
      </c>
      <c r="C1194" s="5">
        <f t="shared" si="17"/>
        <v>1190</v>
      </c>
      <c r="D1194" s="6"/>
    </row>
    <row r="1195" spans="1:4" x14ac:dyDescent="0.2">
      <c r="A1195">
        <v>1191</v>
      </c>
      <c r="B1195" s="14">
        <f>'EstExp 11-17'!G123</f>
        <v>0</v>
      </c>
      <c r="C1195" s="5">
        <f t="shared" si="17"/>
        <v>1191</v>
      </c>
      <c r="D1195" s="6"/>
    </row>
    <row r="1196" spans="1:4" x14ac:dyDescent="0.2">
      <c r="A1196">
        <v>1192</v>
      </c>
      <c r="B1196" s="14">
        <f>'EstExp 11-17'!G124</f>
        <v>228500</v>
      </c>
      <c r="C1196" s="5">
        <f t="shared" si="17"/>
        <v>-227308</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228500</v>
      </c>
      <c r="C1199" s="5">
        <f t="shared" si="17"/>
        <v>-227305</v>
      </c>
      <c r="D1199" s="6"/>
    </row>
    <row r="1200" spans="1:4" x14ac:dyDescent="0.2">
      <c r="A1200">
        <v>1196</v>
      </c>
      <c r="B1200" s="14">
        <f>'EstExp 11-17'!G128</f>
        <v>0</v>
      </c>
      <c r="C1200" s="5">
        <f t="shared" si="17"/>
        <v>1196</v>
      </c>
      <c r="D1200" s="6"/>
    </row>
    <row r="1201" spans="1:4" x14ac:dyDescent="0.2">
      <c r="A1201">
        <v>1197</v>
      </c>
      <c r="B1201" s="14">
        <f>'EstExp 11-17'!G129</f>
        <v>228500</v>
      </c>
      <c r="C1201" s="5">
        <f t="shared" si="17"/>
        <v>-227303</v>
      </c>
      <c r="D1201" s="6"/>
    </row>
    <row r="1202" spans="1:4" x14ac:dyDescent="0.2">
      <c r="A1202">
        <v>1198</v>
      </c>
      <c r="B1202" s="14">
        <f>'EstExp 11-17'!G151</f>
        <v>228500</v>
      </c>
      <c r="C1202" s="5">
        <f t="shared" si="17"/>
        <v>-227302</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1000</v>
      </c>
      <c r="C1205" s="5">
        <f t="shared" si="17"/>
        <v>201</v>
      </c>
      <c r="D1205" s="6"/>
    </row>
    <row r="1206" spans="1:4" x14ac:dyDescent="0.2">
      <c r="A1206" s="3">
        <v>1202</v>
      </c>
      <c r="C1206" s="5">
        <f t="shared" si="17"/>
        <v>1202</v>
      </c>
      <c r="D1206" s="7"/>
    </row>
    <row r="1207" spans="1:4" x14ac:dyDescent="0.2">
      <c r="A1207">
        <v>1203</v>
      </c>
      <c r="B1207" s="14">
        <f>'EstExp 11-17'!H127</f>
        <v>1000</v>
      </c>
      <c r="C1207" s="5">
        <f t="shared" si="17"/>
        <v>203</v>
      </c>
      <c r="D1207" s="6"/>
    </row>
    <row r="1208" spans="1:4" x14ac:dyDescent="0.2">
      <c r="A1208">
        <v>1204</v>
      </c>
      <c r="B1208" s="14">
        <f>'EstExp 11-17'!H128</f>
        <v>0</v>
      </c>
      <c r="C1208" s="5">
        <f t="shared" si="17"/>
        <v>1204</v>
      </c>
      <c r="D1208" s="6"/>
    </row>
    <row r="1209" spans="1:4" x14ac:dyDescent="0.2">
      <c r="A1209">
        <v>1205</v>
      </c>
      <c r="B1209" s="14">
        <f>'EstExp 11-17'!H129</f>
        <v>1000</v>
      </c>
      <c r="C1209" s="5">
        <f t="shared" si="17"/>
        <v>205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6000</v>
      </c>
      <c r="C1216" s="5">
        <f t="shared" si="17"/>
        <v>-4788</v>
      </c>
      <c r="D1216" s="6"/>
    </row>
    <row r="1217" spans="1:4" x14ac:dyDescent="0.2">
      <c r="A1217">
        <v>1213</v>
      </c>
      <c r="B1217" s="14">
        <f>'EstExp 11-17'!K122</f>
        <v>0</v>
      </c>
      <c r="C1217" s="5">
        <f t="shared" si="17"/>
        <v>1213</v>
      </c>
      <c r="D1217" s="6"/>
    </row>
    <row r="1218" spans="1:4" x14ac:dyDescent="0.2">
      <c r="A1218">
        <v>1214</v>
      </c>
      <c r="B1218" s="14">
        <f>'EstExp 11-17'!K123</f>
        <v>0</v>
      </c>
      <c r="C1218" s="5">
        <f t="shared" si="17"/>
        <v>1214</v>
      </c>
      <c r="D1218" s="6"/>
    </row>
    <row r="1219" spans="1:4" x14ac:dyDescent="0.2">
      <c r="A1219">
        <v>1215</v>
      </c>
      <c r="B1219" s="14">
        <f>'EstExp 11-17'!K124</f>
        <v>978980</v>
      </c>
      <c r="C1219" s="5">
        <f t="shared" si="17"/>
        <v>-977765</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978980</v>
      </c>
      <c r="C1222" s="5">
        <f t="shared" si="17"/>
        <v>-977762</v>
      </c>
      <c r="D1222" s="6"/>
    </row>
    <row r="1223" spans="1:4" x14ac:dyDescent="0.2">
      <c r="A1223">
        <v>1219</v>
      </c>
      <c r="B1223" s="14">
        <f>'EstExp 11-17'!K128</f>
        <v>0</v>
      </c>
      <c r="C1223" s="5">
        <f t="shared" ref="C1223:C1286" si="18">A1223-B1223</f>
        <v>1219</v>
      </c>
      <c r="D1223" s="6"/>
    </row>
    <row r="1224" spans="1:4" x14ac:dyDescent="0.2">
      <c r="A1224">
        <v>1220</v>
      </c>
      <c r="B1224" s="14">
        <f>'EstExp 11-17'!K129</f>
        <v>978980</v>
      </c>
      <c r="C1224" s="5">
        <f t="shared" si="18"/>
        <v>-977760</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983980</v>
      </c>
      <c r="C1231" s="5">
        <f t="shared" si="18"/>
        <v>-982753</v>
      </c>
      <c r="D1231" s="6"/>
    </row>
    <row r="1232" spans="1:4" x14ac:dyDescent="0.2">
      <c r="A1232">
        <v>1228</v>
      </c>
      <c r="B1232" s="14">
        <f>'EstExp 11-17'!K152</f>
        <v>6020</v>
      </c>
      <c r="C1232" s="5">
        <f t="shared" si="18"/>
        <v>-4792</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300</v>
      </c>
      <c r="C1255" s="5">
        <f t="shared" si="18"/>
        <v>951</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0</v>
      </c>
      <c r="C1258" s="5">
        <f t="shared" si="18"/>
        <v>1254</v>
      </c>
      <c r="D1258" s="6"/>
    </row>
    <row r="1259" spans="1:4" x14ac:dyDescent="0.2">
      <c r="A1259">
        <v>1255</v>
      </c>
      <c r="B1259" s="14">
        <f>'EstExp 11-17'!H171</f>
        <v>0</v>
      </c>
      <c r="C1259" s="5">
        <f t="shared" si="18"/>
        <v>1255</v>
      </c>
      <c r="D1259" s="6"/>
    </row>
    <row r="1260" spans="1:4" x14ac:dyDescent="0.2">
      <c r="A1260">
        <v>1256</v>
      </c>
      <c r="B1260" s="14">
        <f>'EstExp 11-17'!H172</f>
        <v>300</v>
      </c>
      <c r="C1260" s="5">
        <f t="shared" si="18"/>
        <v>956</v>
      </c>
      <c r="D1260" s="6"/>
    </row>
    <row r="1261" spans="1:4" x14ac:dyDescent="0.2">
      <c r="A1261">
        <v>1257</v>
      </c>
      <c r="B1261" s="14">
        <f>'EstExp 11-17'!H174</f>
        <v>300</v>
      </c>
      <c r="C1261" s="5">
        <f t="shared" si="18"/>
        <v>957</v>
      </c>
      <c r="D1261" s="6"/>
    </row>
    <row r="1262" spans="1:4" x14ac:dyDescent="0.2">
      <c r="A1262" s="3">
        <v>1258</v>
      </c>
      <c r="C1262" s="5">
        <f t="shared" si="18"/>
        <v>1258</v>
      </c>
      <c r="D1262" s="6" t="s">
        <v>347</v>
      </c>
    </row>
    <row r="1263" spans="1:4" x14ac:dyDescent="0.2">
      <c r="A1263" s="3">
        <v>1259</v>
      </c>
      <c r="C1263" s="5">
        <f t="shared" si="18"/>
        <v>1259</v>
      </c>
      <c r="D1263" s="6" t="s">
        <v>347</v>
      </c>
    </row>
    <row r="1264" spans="1:4" x14ac:dyDescent="0.2">
      <c r="A1264" s="3">
        <v>1260</v>
      </c>
      <c r="C1264" s="5">
        <f t="shared" si="18"/>
        <v>1260</v>
      </c>
      <c r="D1264" s="6" t="s">
        <v>347</v>
      </c>
    </row>
    <row r="1265" spans="1:4" x14ac:dyDescent="0.2">
      <c r="A1265" s="3">
        <v>1261</v>
      </c>
      <c r="C1265" s="5">
        <f t="shared" si="18"/>
        <v>1261</v>
      </c>
      <c r="D1265" s="6" t="s">
        <v>347</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300</v>
      </c>
      <c r="C1269" s="5">
        <f t="shared" si="18"/>
        <v>965</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0</v>
      </c>
      <c r="C1272" s="5">
        <f t="shared" si="18"/>
        <v>1268</v>
      </c>
      <c r="D1272" s="6"/>
    </row>
    <row r="1273" spans="1:4" x14ac:dyDescent="0.2">
      <c r="A1273">
        <v>1269</v>
      </c>
      <c r="B1273" s="14">
        <f>'EstExp 11-17'!K171</f>
        <v>0</v>
      </c>
      <c r="C1273" s="5">
        <f t="shared" si="18"/>
        <v>1269</v>
      </c>
      <c r="D1273" s="6"/>
    </row>
    <row r="1274" spans="1:4" x14ac:dyDescent="0.2">
      <c r="A1274">
        <v>1270</v>
      </c>
      <c r="B1274" s="14">
        <f>'EstExp 11-17'!K172</f>
        <v>300</v>
      </c>
      <c r="C1274" s="5">
        <f t="shared" si="18"/>
        <v>970</v>
      </c>
      <c r="D1274" s="6"/>
    </row>
    <row r="1275" spans="1:4" x14ac:dyDescent="0.2">
      <c r="A1275">
        <v>1271</v>
      </c>
      <c r="B1275" s="14">
        <f>'EstExp 11-17'!K174</f>
        <v>300</v>
      </c>
      <c r="C1275" s="5">
        <f t="shared" si="18"/>
        <v>971</v>
      </c>
      <c r="D1275" s="6"/>
    </row>
    <row r="1276" spans="1:4" x14ac:dyDescent="0.2">
      <c r="A1276">
        <v>1272</v>
      </c>
      <c r="B1276" s="14">
        <f>'EstExp 11-17'!K175</f>
        <v>100</v>
      </c>
      <c r="C1276" s="5">
        <f t="shared" si="18"/>
        <v>1172</v>
      </c>
      <c r="D1276" s="6"/>
    </row>
    <row r="1277" spans="1:4" x14ac:dyDescent="0.2">
      <c r="A1277" s="3">
        <v>1273</v>
      </c>
      <c r="C1277" s="5">
        <f t="shared" si="18"/>
        <v>1273</v>
      </c>
      <c r="D1277" s="7"/>
    </row>
    <row r="1278" spans="1:4" x14ac:dyDescent="0.2">
      <c r="A1278">
        <v>1274</v>
      </c>
      <c r="B1278" s="14">
        <f>'EstExp 11-17'!C182</f>
        <v>19600</v>
      </c>
      <c r="C1278" s="5">
        <f t="shared" si="18"/>
        <v>-18326</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19600</v>
      </c>
      <c r="C1282" s="5">
        <f t="shared" si="18"/>
        <v>-18322</v>
      </c>
      <c r="D1282" s="6"/>
    </row>
    <row r="1283" spans="1:4" x14ac:dyDescent="0.2">
      <c r="A1283">
        <v>1279</v>
      </c>
      <c r="B1283" s="14">
        <f>'EstExp 11-17'!C210</f>
        <v>19600</v>
      </c>
      <c r="C1283" s="5">
        <f t="shared" si="18"/>
        <v>-18321</v>
      </c>
      <c r="D1283" s="6"/>
    </row>
    <row r="1284" spans="1:4" x14ac:dyDescent="0.2">
      <c r="A1284">
        <v>1280</v>
      </c>
      <c r="B1284" s="14">
        <f>'EstExp 11-17'!D182</f>
        <v>5700</v>
      </c>
      <c r="C1284" s="5">
        <f t="shared" si="18"/>
        <v>-4420</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5700</v>
      </c>
      <c r="C1288" s="5">
        <f t="shared" si="19"/>
        <v>-4416</v>
      </c>
      <c r="D1288" s="6"/>
    </row>
    <row r="1289" spans="1:4" x14ac:dyDescent="0.2">
      <c r="A1289">
        <v>1285</v>
      </c>
      <c r="B1289" s="14">
        <f>'EstExp 11-17'!D210</f>
        <v>5700</v>
      </c>
      <c r="C1289" s="5">
        <f t="shared" si="19"/>
        <v>-4415</v>
      </c>
      <c r="D1289" s="6"/>
    </row>
    <row r="1290" spans="1:4" x14ac:dyDescent="0.2">
      <c r="A1290">
        <v>1286</v>
      </c>
      <c r="B1290" s="14">
        <f>'EstExp 11-17'!E182</f>
        <v>370000</v>
      </c>
      <c r="C1290" s="5">
        <f t="shared" si="19"/>
        <v>-368714</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370000</v>
      </c>
      <c r="C1294" s="5">
        <f t="shared" si="19"/>
        <v>-368710</v>
      </c>
      <c r="D1294" s="6"/>
    </row>
    <row r="1295" spans="1:4" x14ac:dyDescent="0.2">
      <c r="A1295">
        <v>1291</v>
      </c>
      <c r="B1295" s="14">
        <f>'EstExp 11-17'!E196</f>
        <v>0</v>
      </c>
      <c r="C1295" s="5">
        <f t="shared" si="19"/>
        <v>1291</v>
      </c>
      <c r="D1295" s="6"/>
    </row>
    <row r="1296" spans="1:4" x14ac:dyDescent="0.2">
      <c r="A1296">
        <v>1292</v>
      </c>
      <c r="B1296" s="14">
        <f>'EstExp 11-17'!E210</f>
        <v>370000</v>
      </c>
      <c r="C1296" s="5">
        <f t="shared" si="19"/>
        <v>-368708</v>
      </c>
      <c r="D1296" s="6"/>
    </row>
    <row r="1297" spans="1:4" x14ac:dyDescent="0.2">
      <c r="A1297">
        <v>1293</v>
      </c>
      <c r="B1297" s="14">
        <f>'EstExp 11-17'!F182</f>
        <v>0</v>
      </c>
      <c r="C1297" s="5">
        <f t="shared" si="19"/>
        <v>1293</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0</v>
      </c>
      <c r="C1301" s="5">
        <f t="shared" si="19"/>
        <v>1297</v>
      </c>
      <c r="D1301" s="6"/>
    </row>
    <row r="1302" spans="1:4" x14ac:dyDescent="0.2">
      <c r="A1302">
        <v>1298</v>
      </c>
      <c r="B1302" s="14">
        <f>'EstExp 11-17'!F210</f>
        <v>0</v>
      </c>
      <c r="C1302" s="5">
        <f t="shared" si="19"/>
        <v>1298</v>
      </c>
      <c r="D1302" s="6"/>
    </row>
    <row r="1303" spans="1:4" x14ac:dyDescent="0.2">
      <c r="A1303">
        <v>1299</v>
      </c>
      <c r="B1303" s="14">
        <f>'EstExp 11-17'!G182</f>
        <v>0</v>
      </c>
      <c r="C1303" s="5">
        <f t="shared" si="19"/>
        <v>1299</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0</v>
      </c>
      <c r="C1307" s="5">
        <f t="shared" si="19"/>
        <v>1303</v>
      </c>
      <c r="D1307" s="6"/>
    </row>
    <row r="1308" spans="1:4" x14ac:dyDescent="0.2">
      <c r="A1308">
        <v>1304</v>
      </c>
      <c r="B1308" s="14">
        <f>'EstExp 11-17'!G210</f>
        <v>0</v>
      </c>
      <c r="C1308" s="5">
        <f t="shared" si="19"/>
        <v>1304</v>
      </c>
      <c r="D1308" s="6"/>
    </row>
    <row r="1309" spans="1:4" x14ac:dyDescent="0.2">
      <c r="A1309">
        <v>1305</v>
      </c>
      <c r="B1309" s="14">
        <f>'EstExp 11-17'!H182</f>
        <v>0</v>
      </c>
      <c r="C1309" s="5">
        <f t="shared" si="19"/>
        <v>1305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0</v>
      </c>
      <c r="C1313" s="5">
        <f t="shared" si="19"/>
        <v>1309</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5000</v>
      </c>
      <c r="C1319" s="5">
        <f t="shared" si="19"/>
        <v>-3685</v>
      </c>
      <c r="D1319" s="6"/>
    </row>
    <row r="1320" spans="1:4" x14ac:dyDescent="0.2">
      <c r="A1320">
        <v>1316</v>
      </c>
      <c r="B1320" s="14">
        <f>'EstExp 11-17'!K182</f>
        <v>395300</v>
      </c>
      <c r="C1320" s="5">
        <f t="shared" si="19"/>
        <v>-393984</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395300</v>
      </c>
      <c r="C1324" s="5">
        <f t="shared" si="19"/>
        <v>-393980</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400300</v>
      </c>
      <c r="C1331" s="5">
        <f t="shared" si="19"/>
        <v>-398973</v>
      </c>
      <c r="D1331" s="6"/>
    </row>
    <row r="1332" spans="1:4" x14ac:dyDescent="0.2">
      <c r="A1332">
        <v>1328</v>
      </c>
      <c r="B1332" s="14">
        <f>'EstExp 11-17'!K211</f>
        <v>45000</v>
      </c>
      <c r="C1332" s="5">
        <f t="shared" si="19"/>
        <v>-43672</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4200</v>
      </c>
      <c r="C1345" s="5">
        <f t="shared" si="19"/>
        <v>-2859</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0</v>
      </c>
      <c r="C1350" s="5">
        <f t="shared" si="19"/>
        <v>1346</v>
      </c>
      <c r="D1350" s="6"/>
    </row>
    <row r="1351" spans="1:4" x14ac:dyDescent="0.2">
      <c r="A1351">
        <v>1347</v>
      </c>
      <c r="B1351" s="14">
        <f>'EstExp 11-17'!D223</f>
        <v>1200</v>
      </c>
      <c r="C1351" s="5">
        <f t="shared" ref="C1351:C1414" si="20">A1351-B1351</f>
        <v>147</v>
      </c>
      <c r="D1351" s="6"/>
    </row>
    <row r="1352" spans="1:4" x14ac:dyDescent="0.2">
      <c r="A1352">
        <v>1348</v>
      </c>
      <c r="B1352" s="14">
        <f>'EstExp 11-17'!D224</f>
        <v>800</v>
      </c>
      <c r="C1352" s="5">
        <f t="shared" si="20"/>
        <v>548</v>
      </c>
      <c r="D1352" s="6"/>
    </row>
    <row r="1353" spans="1:4" x14ac:dyDescent="0.2">
      <c r="A1353">
        <v>1349</v>
      </c>
      <c r="B1353" s="14">
        <f>'EstExp 11-17'!D229</f>
        <v>96600</v>
      </c>
      <c r="C1353" s="5">
        <f t="shared" si="20"/>
        <v>-95251</v>
      </c>
      <c r="D1353" s="6"/>
    </row>
    <row r="1354" spans="1:4" x14ac:dyDescent="0.2">
      <c r="A1354">
        <v>1350</v>
      </c>
      <c r="B1354" s="14">
        <f>'EstExp 11-17'!D232</f>
        <v>1200</v>
      </c>
      <c r="C1354" s="5">
        <f t="shared" si="20"/>
        <v>150</v>
      </c>
      <c r="D1354" s="6"/>
    </row>
    <row r="1355" spans="1:4" x14ac:dyDescent="0.2">
      <c r="A1355">
        <v>1351</v>
      </c>
      <c r="B1355" s="14">
        <f>'EstExp 11-17'!D233</f>
        <v>0</v>
      </c>
      <c r="C1355" s="5">
        <f t="shared" si="20"/>
        <v>1351</v>
      </c>
      <c r="D1355" s="6"/>
    </row>
    <row r="1356" spans="1:4" x14ac:dyDescent="0.2">
      <c r="A1356">
        <v>1352</v>
      </c>
      <c r="B1356" s="14">
        <f>'EstExp 11-17'!D234</f>
        <v>1500</v>
      </c>
      <c r="C1356" s="5">
        <f t="shared" si="20"/>
        <v>-148</v>
      </c>
      <c r="D1356" s="6"/>
    </row>
    <row r="1357" spans="1:4" x14ac:dyDescent="0.2">
      <c r="A1357">
        <v>1353</v>
      </c>
      <c r="B1357" s="14">
        <f>'EstExp 11-17'!D235</f>
        <v>1000</v>
      </c>
      <c r="C1357" s="5">
        <f t="shared" si="20"/>
        <v>353</v>
      </c>
      <c r="D1357" s="6"/>
    </row>
    <row r="1358" spans="1:4" x14ac:dyDescent="0.2">
      <c r="A1358">
        <v>1354</v>
      </c>
      <c r="B1358" s="14">
        <f>'EstExp 11-17'!D236</f>
        <v>2000</v>
      </c>
      <c r="C1358" s="5">
        <f t="shared" si="20"/>
        <v>-646</v>
      </c>
      <c r="D1358" s="6"/>
    </row>
    <row r="1359" spans="1:4" x14ac:dyDescent="0.2">
      <c r="A1359">
        <v>1355</v>
      </c>
      <c r="B1359" s="14">
        <f>'EstExp 11-17'!D237</f>
        <v>0</v>
      </c>
      <c r="C1359" s="5">
        <f t="shared" si="20"/>
        <v>1355</v>
      </c>
      <c r="D1359" s="6"/>
    </row>
    <row r="1360" spans="1:4" x14ac:dyDescent="0.2">
      <c r="A1360">
        <v>1356</v>
      </c>
      <c r="B1360" s="14">
        <f>'EstExp 11-17'!D238</f>
        <v>5700</v>
      </c>
      <c r="C1360" s="5">
        <f t="shared" si="20"/>
        <v>-4344</v>
      </c>
      <c r="D1360" s="6"/>
    </row>
    <row r="1361" spans="1:4" x14ac:dyDescent="0.2">
      <c r="A1361">
        <v>1357</v>
      </c>
      <c r="B1361" s="14">
        <f>'EstExp 11-17'!D240</f>
        <v>500</v>
      </c>
      <c r="C1361" s="5">
        <f t="shared" si="20"/>
        <v>857</v>
      </c>
      <c r="D1361" s="6"/>
    </row>
    <row r="1362" spans="1:4" x14ac:dyDescent="0.2">
      <c r="A1362">
        <v>1358</v>
      </c>
      <c r="B1362" s="14">
        <f>'EstExp 11-17'!D241</f>
        <v>8000</v>
      </c>
      <c r="C1362" s="5">
        <f t="shared" si="20"/>
        <v>-6642</v>
      </c>
      <c r="D1362" s="6"/>
    </row>
    <row r="1363" spans="1:4" x14ac:dyDescent="0.2">
      <c r="A1363">
        <v>1359</v>
      </c>
      <c r="B1363" s="14">
        <f>'EstExp 11-17'!D242</f>
        <v>0</v>
      </c>
      <c r="C1363" s="5">
        <f t="shared" si="20"/>
        <v>1359</v>
      </c>
      <c r="D1363" s="6"/>
    </row>
    <row r="1364" spans="1:4" x14ac:dyDescent="0.2">
      <c r="A1364">
        <v>1360</v>
      </c>
      <c r="B1364" s="14">
        <f>'EstExp 11-17'!D243</f>
        <v>8500</v>
      </c>
      <c r="C1364" s="5">
        <f t="shared" si="20"/>
        <v>-7140</v>
      </c>
      <c r="D1364" s="6"/>
    </row>
    <row r="1365" spans="1:4" x14ac:dyDescent="0.2">
      <c r="A1365">
        <v>1361</v>
      </c>
      <c r="B1365" s="14">
        <f>'EstExp 11-17'!D245</f>
        <v>1000</v>
      </c>
      <c r="C1365" s="5">
        <f t="shared" si="20"/>
        <v>361</v>
      </c>
      <c r="D1365" s="6"/>
    </row>
    <row r="1366" spans="1:4" x14ac:dyDescent="0.2">
      <c r="A1366">
        <v>1362</v>
      </c>
      <c r="B1366" s="14">
        <f>'EstExp 11-17'!D246</f>
        <v>14700</v>
      </c>
      <c r="C1366" s="5">
        <f t="shared" si="20"/>
        <v>-13338</v>
      </c>
      <c r="D1366" s="6"/>
    </row>
    <row r="1367" spans="1:4" x14ac:dyDescent="0.2">
      <c r="A1367">
        <v>1363</v>
      </c>
      <c r="B1367" s="14">
        <f>'EstExp 11-17'!D257</f>
        <v>15700</v>
      </c>
      <c r="C1367" s="5">
        <f t="shared" si="20"/>
        <v>-14337</v>
      </c>
      <c r="D1367" s="6"/>
    </row>
    <row r="1368" spans="1:4" x14ac:dyDescent="0.2">
      <c r="A1368">
        <v>1364</v>
      </c>
      <c r="B1368" s="14">
        <f>'EstExp 11-17'!D259</f>
        <v>27000</v>
      </c>
      <c r="C1368" s="5">
        <f t="shared" si="20"/>
        <v>-25636</v>
      </c>
      <c r="D1368" s="6"/>
    </row>
    <row r="1369" spans="1:4" x14ac:dyDescent="0.2">
      <c r="A1369">
        <v>1365</v>
      </c>
      <c r="B1369" s="14">
        <f>'EstExp 11-17'!D260</f>
        <v>0</v>
      </c>
      <c r="C1369" s="5">
        <f t="shared" si="20"/>
        <v>1365</v>
      </c>
      <c r="D1369" s="6"/>
    </row>
    <row r="1370" spans="1:4" x14ac:dyDescent="0.2">
      <c r="A1370">
        <v>1366</v>
      </c>
      <c r="B1370" s="14">
        <f>'EstExp 11-17'!D261</f>
        <v>27000</v>
      </c>
      <c r="C1370" s="5">
        <f t="shared" si="20"/>
        <v>-25634</v>
      </c>
      <c r="D1370" s="6"/>
    </row>
    <row r="1371" spans="1:4" x14ac:dyDescent="0.2">
      <c r="A1371">
        <v>1367</v>
      </c>
      <c r="B1371" s="14">
        <f>'EstExp 11-17'!D263</f>
        <v>0</v>
      </c>
      <c r="C1371" s="5">
        <f t="shared" si="20"/>
        <v>1367</v>
      </c>
      <c r="D1371" s="6"/>
    </row>
    <row r="1372" spans="1:4" x14ac:dyDescent="0.2">
      <c r="A1372">
        <v>1368</v>
      </c>
      <c r="B1372" s="14">
        <f>'EstExp 11-17'!D264</f>
        <v>11200</v>
      </c>
      <c r="C1372" s="5">
        <f t="shared" si="20"/>
        <v>-9832</v>
      </c>
      <c r="D1372" s="6"/>
    </row>
    <row r="1373" spans="1:4" x14ac:dyDescent="0.2">
      <c r="A1373">
        <v>1369</v>
      </c>
      <c r="B1373" s="14">
        <f>'EstExp 11-17'!D265</f>
        <v>0</v>
      </c>
      <c r="C1373" s="5">
        <f t="shared" si="20"/>
        <v>1369</v>
      </c>
      <c r="D1373" s="6"/>
    </row>
    <row r="1374" spans="1:4" x14ac:dyDescent="0.2">
      <c r="A1374">
        <v>1370</v>
      </c>
      <c r="B1374" s="14">
        <f>'EstExp 11-17'!D266</f>
        <v>34800</v>
      </c>
      <c r="C1374" s="5">
        <f t="shared" si="20"/>
        <v>-33430</v>
      </c>
      <c r="D1374" s="6"/>
    </row>
    <row r="1375" spans="1:4" x14ac:dyDescent="0.2">
      <c r="A1375">
        <v>1371</v>
      </c>
      <c r="B1375" s="14">
        <f>'EstExp 11-17'!D267</f>
        <v>300</v>
      </c>
      <c r="C1375" s="5">
        <f t="shared" si="20"/>
        <v>1071</v>
      </c>
      <c r="D1375" s="6"/>
    </row>
    <row r="1376" spans="1:4" x14ac:dyDescent="0.2">
      <c r="A1376">
        <v>1372</v>
      </c>
      <c r="B1376" s="14">
        <f>'EstExp 11-17'!D268</f>
        <v>11500</v>
      </c>
      <c r="C1376" s="5">
        <f t="shared" si="20"/>
        <v>-10128</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57800</v>
      </c>
      <c r="C1379" s="5">
        <f t="shared" si="20"/>
        <v>-56425</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10500</v>
      </c>
      <c r="C1382" s="5">
        <f t="shared" si="20"/>
        <v>-9122</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3500</v>
      </c>
      <c r="C1385" s="5">
        <f t="shared" si="20"/>
        <v>-2119</v>
      </c>
      <c r="D1385" s="6"/>
    </row>
    <row r="1386" spans="1:4" x14ac:dyDescent="0.2">
      <c r="A1386" s="3">
        <v>1382</v>
      </c>
      <c r="C1386" s="5">
        <f t="shared" si="20"/>
        <v>1382</v>
      </c>
      <c r="D1386" s="7"/>
    </row>
    <row r="1387" spans="1:4" x14ac:dyDescent="0.2">
      <c r="A1387">
        <v>1383</v>
      </c>
      <c r="B1387" s="14">
        <f>'EstExp 11-17'!D277</f>
        <v>14000</v>
      </c>
      <c r="C1387" s="5">
        <f t="shared" si="20"/>
        <v>-12617</v>
      </c>
      <c r="D1387" s="6"/>
    </row>
    <row r="1388" spans="1:4" x14ac:dyDescent="0.2">
      <c r="A1388">
        <v>1384</v>
      </c>
      <c r="B1388" s="14">
        <f>'EstExp 11-17'!D278</f>
        <v>0</v>
      </c>
      <c r="C1388" s="5">
        <f t="shared" si="20"/>
        <v>1384</v>
      </c>
      <c r="D1388" s="6"/>
    </row>
    <row r="1389" spans="1:4" x14ac:dyDescent="0.2">
      <c r="A1389">
        <v>1385</v>
      </c>
      <c r="B1389" s="14">
        <f>'EstExp 11-17'!D279</f>
        <v>128700</v>
      </c>
      <c r="C1389" s="5">
        <f t="shared" si="20"/>
        <v>-127315</v>
      </c>
      <c r="D1389" s="6"/>
    </row>
    <row r="1390" spans="1:4" x14ac:dyDescent="0.2">
      <c r="A1390">
        <v>1386</v>
      </c>
      <c r="B1390" s="14">
        <f>'EstExp 11-17'!D280</f>
        <v>100</v>
      </c>
      <c r="C1390" s="5">
        <f t="shared" si="20"/>
        <v>1286</v>
      </c>
      <c r="D1390" s="6"/>
    </row>
    <row r="1391" spans="1:4" x14ac:dyDescent="0.2">
      <c r="A1391">
        <v>1387</v>
      </c>
      <c r="B1391" s="14">
        <f>'EstExp 11-17'!D295</f>
        <v>225400</v>
      </c>
      <c r="C1391" s="5">
        <f t="shared" si="20"/>
        <v>-224013</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4200</v>
      </c>
      <c r="C1409" s="5">
        <f t="shared" si="20"/>
        <v>-2795</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0</v>
      </c>
      <c r="C1414" s="5">
        <f t="shared" si="20"/>
        <v>1410</v>
      </c>
      <c r="D1414" s="6"/>
    </row>
    <row r="1415" spans="1:4" x14ac:dyDescent="0.2">
      <c r="A1415">
        <v>1411</v>
      </c>
      <c r="B1415" s="14">
        <f>'EstExp 11-17'!K223</f>
        <v>1200</v>
      </c>
      <c r="C1415" s="5">
        <f t="shared" ref="C1415:C1478" si="21">A1415-B1415</f>
        <v>211</v>
      </c>
      <c r="D1415" s="6"/>
    </row>
    <row r="1416" spans="1:4" x14ac:dyDescent="0.2">
      <c r="A1416">
        <v>1412</v>
      </c>
      <c r="B1416" s="14">
        <f>'EstExp 11-17'!K224</f>
        <v>800</v>
      </c>
      <c r="C1416" s="5">
        <f t="shared" si="21"/>
        <v>612</v>
      </c>
      <c r="D1416" s="6"/>
    </row>
    <row r="1417" spans="1:4" x14ac:dyDescent="0.2">
      <c r="A1417">
        <v>1413</v>
      </c>
      <c r="B1417" s="14">
        <f>'EstExp 11-17'!K229</f>
        <v>96600</v>
      </c>
      <c r="C1417" s="5">
        <f t="shared" si="21"/>
        <v>-95187</v>
      </c>
      <c r="D1417" s="6"/>
    </row>
    <row r="1418" spans="1:4" x14ac:dyDescent="0.2">
      <c r="A1418">
        <v>1414</v>
      </c>
      <c r="B1418" s="14">
        <f>'EstExp 11-17'!K232</f>
        <v>1200</v>
      </c>
      <c r="C1418" s="5">
        <f t="shared" si="21"/>
        <v>214</v>
      </c>
      <c r="D1418" s="6"/>
    </row>
    <row r="1419" spans="1:4" x14ac:dyDescent="0.2">
      <c r="A1419">
        <v>1415</v>
      </c>
      <c r="B1419" s="14">
        <f>'EstExp 11-17'!K233</f>
        <v>0</v>
      </c>
      <c r="C1419" s="5">
        <f t="shared" si="21"/>
        <v>1415</v>
      </c>
      <c r="D1419" s="6"/>
    </row>
    <row r="1420" spans="1:4" x14ac:dyDescent="0.2">
      <c r="A1420">
        <v>1416</v>
      </c>
      <c r="B1420" s="14">
        <f>'EstExp 11-17'!K234</f>
        <v>1500</v>
      </c>
      <c r="C1420" s="5">
        <f t="shared" si="21"/>
        <v>-84</v>
      </c>
      <c r="D1420" s="6"/>
    </row>
    <row r="1421" spans="1:4" x14ac:dyDescent="0.2">
      <c r="A1421">
        <v>1417</v>
      </c>
      <c r="B1421" s="14">
        <f>'EstExp 11-17'!K235</f>
        <v>1000</v>
      </c>
      <c r="C1421" s="5">
        <f t="shared" si="21"/>
        <v>417</v>
      </c>
      <c r="D1421" s="6"/>
    </row>
    <row r="1422" spans="1:4" x14ac:dyDescent="0.2">
      <c r="A1422">
        <v>1418</v>
      </c>
      <c r="B1422" s="14">
        <f>'EstExp 11-17'!K236</f>
        <v>2000</v>
      </c>
      <c r="C1422" s="5">
        <f t="shared" si="21"/>
        <v>-582</v>
      </c>
      <c r="D1422" s="6"/>
    </row>
    <row r="1423" spans="1:4" x14ac:dyDescent="0.2">
      <c r="A1423">
        <v>1419</v>
      </c>
      <c r="B1423" s="14">
        <f>'EstExp 11-17'!K237</f>
        <v>0</v>
      </c>
      <c r="C1423" s="5">
        <f t="shared" si="21"/>
        <v>1419</v>
      </c>
      <c r="D1423" s="6"/>
    </row>
    <row r="1424" spans="1:4" x14ac:dyDescent="0.2">
      <c r="A1424">
        <v>1420</v>
      </c>
      <c r="B1424" s="14">
        <f>'EstExp 11-17'!K238</f>
        <v>5700</v>
      </c>
      <c r="C1424" s="5">
        <f t="shared" si="21"/>
        <v>-4280</v>
      </c>
      <c r="D1424" s="6"/>
    </row>
    <row r="1425" spans="1:4" x14ac:dyDescent="0.2">
      <c r="A1425">
        <v>1421</v>
      </c>
      <c r="B1425" s="14">
        <f>'EstExp 11-17'!K240</f>
        <v>500</v>
      </c>
      <c r="C1425" s="5">
        <f t="shared" si="21"/>
        <v>921</v>
      </c>
      <c r="D1425" s="6"/>
    </row>
    <row r="1426" spans="1:4" x14ac:dyDescent="0.2">
      <c r="A1426">
        <v>1422</v>
      </c>
      <c r="B1426" s="14">
        <f>'EstExp 11-17'!K241</f>
        <v>8000</v>
      </c>
      <c r="C1426" s="5">
        <f t="shared" si="21"/>
        <v>-6578</v>
      </c>
      <c r="D1426" s="6"/>
    </row>
    <row r="1427" spans="1:4" x14ac:dyDescent="0.2">
      <c r="A1427">
        <v>1423</v>
      </c>
      <c r="B1427" s="14">
        <f>'EstExp 11-17'!K242</f>
        <v>0</v>
      </c>
      <c r="C1427" s="5">
        <f t="shared" si="21"/>
        <v>1423</v>
      </c>
      <c r="D1427" s="6"/>
    </row>
    <row r="1428" spans="1:4" x14ac:dyDescent="0.2">
      <c r="A1428">
        <v>1424</v>
      </c>
      <c r="B1428" s="14">
        <f>'EstExp 11-17'!K243</f>
        <v>8500</v>
      </c>
      <c r="C1428" s="5">
        <f t="shared" si="21"/>
        <v>-7076</v>
      </c>
      <c r="D1428" s="6"/>
    </row>
    <row r="1429" spans="1:4" x14ac:dyDescent="0.2">
      <c r="A1429">
        <v>1425</v>
      </c>
      <c r="B1429" s="14">
        <f>'EstExp 11-17'!K245</f>
        <v>1000</v>
      </c>
      <c r="C1429" s="5">
        <f t="shared" si="21"/>
        <v>425</v>
      </c>
      <c r="D1429" s="6"/>
    </row>
    <row r="1430" spans="1:4" x14ac:dyDescent="0.2">
      <c r="A1430">
        <v>1426</v>
      </c>
      <c r="B1430" s="14">
        <f>'EstExp 11-17'!K246</f>
        <v>14700</v>
      </c>
      <c r="C1430" s="5">
        <f t="shared" si="21"/>
        <v>-13274</v>
      </c>
      <c r="D1430" s="6"/>
    </row>
    <row r="1431" spans="1:4" x14ac:dyDescent="0.2">
      <c r="A1431">
        <v>1427</v>
      </c>
      <c r="B1431" s="14">
        <f>'EstExp 11-17'!K257</f>
        <v>15700</v>
      </c>
      <c r="C1431" s="5">
        <f t="shared" si="21"/>
        <v>-14273</v>
      </c>
      <c r="D1431" s="6"/>
    </row>
    <row r="1432" spans="1:4" x14ac:dyDescent="0.2">
      <c r="A1432">
        <v>1428</v>
      </c>
      <c r="B1432" s="14">
        <f>'EstExp 11-17'!K259</f>
        <v>27000</v>
      </c>
      <c r="C1432" s="5">
        <f t="shared" si="21"/>
        <v>-25572</v>
      </c>
      <c r="D1432" s="6"/>
    </row>
    <row r="1433" spans="1:4" x14ac:dyDescent="0.2">
      <c r="A1433">
        <v>1429</v>
      </c>
      <c r="B1433" s="14">
        <f>'EstExp 11-17'!K260</f>
        <v>0</v>
      </c>
      <c r="C1433" s="5">
        <f t="shared" si="21"/>
        <v>1429</v>
      </c>
      <c r="D1433" s="6"/>
    </row>
    <row r="1434" spans="1:4" x14ac:dyDescent="0.2">
      <c r="A1434">
        <v>1430</v>
      </c>
      <c r="B1434" s="14">
        <f>'EstExp 11-17'!K261</f>
        <v>27000</v>
      </c>
      <c r="C1434" s="5">
        <f t="shared" si="21"/>
        <v>-25570</v>
      </c>
      <c r="D1434" s="6"/>
    </row>
    <row r="1435" spans="1:4" x14ac:dyDescent="0.2">
      <c r="A1435">
        <v>1431</v>
      </c>
      <c r="B1435" s="14">
        <f>'EstExp 11-17'!K263</f>
        <v>0</v>
      </c>
      <c r="C1435" s="5">
        <f t="shared" si="21"/>
        <v>1431</v>
      </c>
      <c r="D1435" s="6"/>
    </row>
    <row r="1436" spans="1:4" x14ac:dyDescent="0.2">
      <c r="A1436">
        <v>1432</v>
      </c>
      <c r="B1436" s="14">
        <f>'EstExp 11-17'!K264</f>
        <v>11200</v>
      </c>
      <c r="C1436" s="5">
        <f t="shared" si="21"/>
        <v>-9768</v>
      </c>
      <c r="D1436" s="6"/>
    </row>
    <row r="1437" spans="1:4" x14ac:dyDescent="0.2">
      <c r="A1437">
        <v>1433</v>
      </c>
      <c r="B1437" s="14">
        <f>'EstExp 11-17'!K265</f>
        <v>0</v>
      </c>
      <c r="C1437" s="5">
        <f t="shared" si="21"/>
        <v>1433</v>
      </c>
      <c r="D1437" s="6"/>
    </row>
    <row r="1438" spans="1:4" x14ac:dyDescent="0.2">
      <c r="A1438">
        <v>1434</v>
      </c>
      <c r="B1438" s="14">
        <f>'EstExp 11-17'!K266</f>
        <v>34800</v>
      </c>
      <c r="C1438" s="5">
        <f t="shared" si="21"/>
        <v>-33366</v>
      </c>
      <c r="D1438" s="6"/>
    </row>
    <row r="1439" spans="1:4" x14ac:dyDescent="0.2">
      <c r="A1439">
        <v>1435</v>
      </c>
      <c r="B1439" s="14">
        <f>'EstExp 11-17'!K267</f>
        <v>300</v>
      </c>
      <c r="C1439" s="5">
        <f t="shared" si="21"/>
        <v>1135</v>
      </c>
      <c r="D1439" s="6"/>
    </row>
    <row r="1440" spans="1:4" x14ac:dyDescent="0.2">
      <c r="A1440">
        <v>1436</v>
      </c>
      <c r="B1440" s="14">
        <f>'EstExp 11-17'!K268</f>
        <v>11500</v>
      </c>
      <c r="C1440" s="5">
        <f t="shared" si="21"/>
        <v>-10064</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57800</v>
      </c>
      <c r="C1443" s="5">
        <f t="shared" si="21"/>
        <v>-56361</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10500</v>
      </c>
      <c r="C1446" s="5">
        <f t="shared" si="21"/>
        <v>-9058</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3500</v>
      </c>
      <c r="C1449" s="5">
        <f t="shared" si="21"/>
        <v>-2055</v>
      </c>
      <c r="D1449" s="6"/>
    </row>
    <row r="1450" spans="1:4" x14ac:dyDescent="0.2">
      <c r="A1450" s="3">
        <v>1446</v>
      </c>
      <c r="C1450" s="5">
        <f t="shared" si="21"/>
        <v>1446</v>
      </c>
      <c r="D1450" s="7"/>
    </row>
    <row r="1451" spans="1:4" x14ac:dyDescent="0.2">
      <c r="A1451">
        <v>1447</v>
      </c>
      <c r="B1451" s="14">
        <f>'EstExp 11-17'!K277</f>
        <v>14000</v>
      </c>
      <c r="C1451" s="5">
        <f t="shared" si="21"/>
        <v>-12553</v>
      </c>
      <c r="D1451" s="6"/>
    </row>
    <row r="1452" spans="1:4" x14ac:dyDescent="0.2">
      <c r="A1452">
        <v>1448</v>
      </c>
      <c r="B1452" s="14">
        <f>'EstExp 11-17'!K278</f>
        <v>0</v>
      </c>
      <c r="C1452" s="5">
        <f t="shared" si="21"/>
        <v>1448</v>
      </c>
      <c r="D1452" s="6"/>
    </row>
    <row r="1453" spans="1:4" x14ac:dyDescent="0.2">
      <c r="A1453">
        <v>1449</v>
      </c>
      <c r="B1453" s="14">
        <f>'EstExp 11-17'!K279</f>
        <v>128700</v>
      </c>
      <c r="C1453" s="5">
        <f t="shared" si="21"/>
        <v>-127251</v>
      </c>
      <c r="D1453" s="6"/>
    </row>
    <row r="1454" spans="1:4" x14ac:dyDescent="0.2">
      <c r="A1454">
        <v>1450</v>
      </c>
      <c r="B1454" s="14">
        <f>'EstExp 11-17'!K280</f>
        <v>100</v>
      </c>
      <c r="C1454" s="5">
        <f t="shared" si="21"/>
        <v>1350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225400</v>
      </c>
      <c r="C1460" s="5">
        <f t="shared" si="21"/>
        <v>-223944</v>
      </c>
      <c r="D1460" s="6"/>
    </row>
    <row r="1461" spans="1:4" x14ac:dyDescent="0.2">
      <c r="A1461">
        <v>1457</v>
      </c>
      <c r="B1461" s="14">
        <f>'EstExp 11-17'!K296</f>
        <v>200100</v>
      </c>
      <c r="C1461" s="5">
        <f t="shared" si="21"/>
        <v>-198643</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0</v>
      </c>
      <c r="C1474" s="5">
        <f t="shared" si="21"/>
        <v>1470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0</v>
      </c>
      <c r="C1478" s="5">
        <f t="shared" si="21"/>
        <v>1474</v>
      </c>
      <c r="D1478" s="6"/>
    </row>
    <row r="1479" spans="1:4" x14ac:dyDescent="0.2">
      <c r="A1479">
        <v>1475</v>
      </c>
      <c r="B1479" s="14">
        <f>'EstExp 11-17'!E312</f>
        <v>0</v>
      </c>
      <c r="C1479" s="5">
        <f t="shared" ref="C1479:C1542" si="22">A1479-B1479</f>
        <v>1475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0</v>
      </c>
      <c r="C1486" s="5">
        <f t="shared" si="22"/>
        <v>1482</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0</v>
      </c>
      <c r="C1490" s="5">
        <f t="shared" si="22"/>
        <v>1486</v>
      </c>
      <c r="D1490" s="6"/>
    </row>
    <row r="1491" spans="1:4" x14ac:dyDescent="0.2">
      <c r="A1491">
        <v>1487</v>
      </c>
      <c r="B1491" s="14">
        <f>'EstExp 11-17'!G312</f>
        <v>0</v>
      </c>
      <c r="C1491" s="5">
        <f t="shared" si="22"/>
        <v>1487</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0</v>
      </c>
      <c r="C1498" s="5">
        <f t="shared" si="22"/>
        <v>1494</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0</v>
      </c>
      <c r="C1502" s="5">
        <f t="shared" si="22"/>
        <v>1498</v>
      </c>
      <c r="D1502" s="6"/>
    </row>
    <row r="1503" spans="1:4" x14ac:dyDescent="0.2">
      <c r="A1503">
        <v>1499</v>
      </c>
      <c r="B1503" s="14">
        <f>'EstExp 11-17'!K312</f>
        <v>0</v>
      </c>
      <c r="C1503" s="5">
        <f t="shared" si="22"/>
        <v>1499</v>
      </c>
      <c r="D1503" s="6"/>
    </row>
    <row r="1504" spans="1:4" x14ac:dyDescent="0.2">
      <c r="A1504">
        <v>1500</v>
      </c>
      <c r="B1504" s="14">
        <f>'EstExp 11-17'!K313</f>
        <v>0</v>
      </c>
      <c r="C1504" s="5">
        <f t="shared" si="22"/>
        <v>1500</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347</v>
      </c>
    </row>
    <row r="1512" spans="1:4" x14ac:dyDescent="0.2">
      <c r="A1512" s="3">
        <v>1508</v>
      </c>
      <c r="C1512" s="5">
        <f t="shared" si="22"/>
        <v>1508</v>
      </c>
      <c r="D1512" s="6" t="s">
        <v>347</v>
      </c>
    </row>
    <row r="1513" spans="1:4" x14ac:dyDescent="0.2">
      <c r="A1513" s="3">
        <v>1509</v>
      </c>
      <c r="C1513" s="5">
        <f t="shared" si="22"/>
        <v>1509</v>
      </c>
      <c r="D1513" s="6" t="s">
        <v>347</v>
      </c>
    </row>
    <row r="1514" spans="1:4" x14ac:dyDescent="0.2">
      <c r="A1514" s="3">
        <v>1510</v>
      </c>
      <c r="C1514" s="5">
        <f t="shared" si="22"/>
        <v>1510</v>
      </c>
      <c r="D1514" s="6" t="s">
        <v>347</v>
      </c>
    </row>
    <row r="1515" spans="1:4" x14ac:dyDescent="0.2">
      <c r="A1515" s="3">
        <v>1511</v>
      </c>
      <c r="C1515" s="5">
        <f t="shared" si="22"/>
        <v>1511</v>
      </c>
      <c r="D1515" s="6" t="s">
        <v>347</v>
      </c>
    </row>
    <row r="1516" spans="1:4" x14ac:dyDescent="0.2">
      <c r="A1516" s="3">
        <v>1512</v>
      </c>
      <c r="C1516" s="5">
        <f t="shared" si="22"/>
        <v>1512</v>
      </c>
      <c r="D1516" s="6" t="s">
        <v>347</v>
      </c>
    </row>
    <row r="1517" spans="1:4" x14ac:dyDescent="0.2">
      <c r="A1517" s="3">
        <v>1513</v>
      </c>
      <c r="C1517" s="5">
        <f t="shared" si="22"/>
        <v>1513</v>
      </c>
      <c r="D1517" s="6" t="s">
        <v>347</v>
      </c>
    </row>
    <row r="1518" spans="1:4" x14ac:dyDescent="0.2">
      <c r="A1518" s="3">
        <v>1514</v>
      </c>
      <c r="C1518" s="5">
        <f t="shared" si="22"/>
        <v>1514</v>
      </c>
      <c r="D1518" s="6" t="s">
        <v>347</v>
      </c>
    </row>
    <row r="1519" spans="1:4" x14ac:dyDescent="0.2">
      <c r="A1519" s="3">
        <v>1515</v>
      </c>
      <c r="C1519" s="5">
        <f t="shared" si="22"/>
        <v>1515</v>
      </c>
      <c r="D1519" s="6" t="s">
        <v>347</v>
      </c>
    </row>
    <row r="1520" spans="1:4" x14ac:dyDescent="0.2">
      <c r="A1520" s="3">
        <v>1516</v>
      </c>
      <c r="C1520" s="5">
        <f t="shared" si="22"/>
        <v>1516</v>
      </c>
      <c r="D1520" s="6" t="s">
        <v>347</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6608792</v>
      </c>
      <c r="C1560" s="5">
        <f t="shared" si="23"/>
        <v>-6607236</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6802433</v>
      </c>
      <c r="C1573" s="5">
        <f t="shared" si="23"/>
        <v>-6800864</v>
      </c>
      <c r="D1573" s="6"/>
    </row>
    <row r="1574" spans="1:4" x14ac:dyDescent="0.2">
      <c r="A1574">
        <v>1570</v>
      </c>
      <c r="B1574" s="14">
        <f>'BudgetSum 2-3'!D3</f>
        <v>2659348</v>
      </c>
      <c r="C1574" s="5">
        <f t="shared" si="23"/>
        <v>-2657778</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2665368</v>
      </c>
      <c r="C1587" s="5">
        <f t="shared" si="23"/>
        <v>-2663785</v>
      </c>
      <c r="D1587" s="6"/>
    </row>
    <row r="1588" spans="1:4" x14ac:dyDescent="0.2">
      <c r="A1588">
        <v>1584</v>
      </c>
      <c r="B1588" s="14">
        <f>'BudgetSum 2-3'!E3</f>
        <v>39445</v>
      </c>
      <c r="C1588" s="5">
        <f t="shared" si="23"/>
        <v>-37861</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39545</v>
      </c>
      <c r="C1601" s="5">
        <f t="shared" si="23"/>
        <v>-37948</v>
      </c>
      <c r="D1601" s="6"/>
    </row>
    <row r="1602" spans="1:4" x14ac:dyDescent="0.2">
      <c r="A1602">
        <v>1598</v>
      </c>
      <c r="B1602" s="14">
        <f>'BudgetSum 2-3'!F3</f>
        <v>0</v>
      </c>
      <c r="C1602" s="5">
        <f t="shared" si="23"/>
        <v>1598</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45000</v>
      </c>
      <c r="C1615" s="5">
        <f t="shared" si="24"/>
        <v>-43389</v>
      </c>
      <c r="D1615" s="6"/>
    </row>
    <row r="1616" spans="1:4" x14ac:dyDescent="0.2">
      <c r="A1616">
        <v>1612</v>
      </c>
      <c r="B1616" s="14">
        <f>'BudgetSum 2-3'!G3</f>
        <v>346825</v>
      </c>
      <c r="C1616" s="5">
        <f t="shared" si="24"/>
        <v>-345213</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546925</v>
      </c>
      <c r="C1629" s="5">
        <f t="shared" si="24"/>
        <v>-545300</v>
      </c>
      <c r="D1629" s="6"/>
    </row>
    <row r="1630" spans="1:4" x14ac:dyDescent="0.2">
      <c r="A1630">
        <v>1626</v>
      </c>
      <c r="B1630" s="14">
        <f>'BudgetSum 2-3'!H3</f>
        <v>0</v>
      </c>
      <c r="C1630" s="5">
        <f t="shared" si="24"/>
        <v>1626</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0</v>
      </c>
      <c r="C1643" s="5">
        <f t="shared" si="24"/>
        <v>1639</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347</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347</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347</v>
      </c>
    </row>
    <row r="2021" spans="1:4" x14ac:dyDescent="0.2">
      <c r="A2021" s="3">
        <v>2017</v>
      </c>
      <c r="C2021" s="5">
        <f t="shared" si="30"/>
        <v>2017</v>
      </c>
      <c r="D2021" s="6" t="s">
        <v>347</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334000</v>
      </c>
      <c r="C2024" s="5">
        <f t="shared" si="30"/>
        <v>-331980</v>
      </c>
      <c r="D2024" s="6"/>
    </row>
    <row r="2025" spans="1:4" x14ac:dyDescent="0.2">
      <c r="A2025" s="3">
        <v>2021</v>
      </c>
      <c r="C2025" s="5">
        <f t="shared" si="30"/>
        <v>2021</v>
      </c>
      <c r="D2025" s="6" t="s">
        <v>347</v>
      </c>
    </row>
    <row r="2026" spans="1:4" x14ac:dyDescent="0.2">
      <c r="A2026" s="3">
        <v>2022</v>
      </c>
      <c r="C2026" s="5">
        <f t="shared" si="30"/>
        <v>2022</v>
      </c>
      <c r="D2026" s="6" t="s">
        <v>347</v>
      </c>
    </row>
    <row r="2027" spans="1:4" x14ac:dyDescent="0.2">
      <c r="A2027" s="3">
        <v>2023</v>
      </c>
      <c r="C2027" s="5">
        <f t="shared" si="30"/>
        <v>2023</v>
      </c>
      <c r="D2027" s="6" t="s">
        <v>347</v>
      </c>
    </row>
    <row r="2028" spans="1:4" x14ac:dyDescent="0.2">
      <c r="A2028" s="3">
        <v>2024</v>
      </c>
      <c r="C2028" s="5">
        <f t="shared" si="30"/>
        <v>2024</v>
      </c>
      <c r="D2028" s="6" t="s">
        <v>347</v>
      </c>
    </row>
    <row r="2029" spans="1:4" x14ac:dyDescent="0.2">
      <c r="A2029" s="3">
        <v>2025</v>
      </c>
      <c r="C2029" s="5">
        <f t="shared" si="30"/>
        <v>2025</v>
      </c>
      <c r="D2029" s="6" t="s">
        <v>347</v>
      </c>
    </row>
    <row r="2030" spans="1:4" x14ac:dyDescent="0.2">
      <c r="A2030" s="3">
        <v>2026</v>
      </c>
      <c r="C2030" s="5">
        <f t="shared" si="30"/>
        <v>2026</v>
      </c>
      <c r="D2030" s="6" t="s">
        <v>347</v>
      </c>
    </row>
    <row r="2031" spans="1:4" x14ac:dyDescent="0.2">
      <c r="A2031">
        <v>2027</v>
      </c>
      <c r="B2031" s="14">
        <f>'EstExp 11-17'!K84</f>
        <v>334000</v>
      </c>
      <c r="C2031" s="5">
        <f t="shared" si="30"/>
        <v>-331973</v>
      </c>
      <c r="D2031" s="6"/>
    </row>
    <row r="2032" spans="1:4" x14ac:dyDescent="0.2">
      <c r="A2032">
        <v>2028</v>
      </c>
      <c r="B2032" s="14">
        <f>'EstExp 11-17'!K92</f>
        <v>0</v>
      </c>
      <c r="C2032" s="5">
        <f t="shared" si="30"/>
        <v>2028</v>
      </c>
      <c r="D2032" s="6"/>
    </row>
    <row r="2033" spans="1:4" x14ac:dyDescent="0.2">
      <c r="A2033" s="3">
        <v>2029</v>
      </c>
      <c r="C2033" s="5">
        <f t="shared" si="30"/>
        <v>2029</v>
      </c>
      <c r="D2033" s="7"/>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347</v>
      </c>
    </row>
    <row r="2042" spans="1:4" x14ac:dyDescent="0.2">
      <c r="A2042" s="3">
        <v>2038</v>
      </c>
      <c r="C2042" s="5">
        <f t="shared" si="30"/>
        <v>2038</v>
      </c>
      <c r="D2042" s="6" t="s">
        <v>347</v>
      </c>
    </row>
    <row r="2043" spans="1:4" x14ac:dyDescent="0.2">
      <c r="A2043" s="3">
        <v>2039</v>
      </c>
      <c r="C2043" s="5">
        <f t="shared" si="30"/>
        <v>2039</v>
      </c>
      <c r="D2043" s="7"/>
    </row>
    <row r="2044" spans="1:4" x14ac:dyDescent="0.2">
      <c r="A2044" s="3">
        <v>2040</v>
      </c>
      <c r="C2044" s="5">
        <f t="shared" si="30"/>
        <v>2040</v>
      </c>
      <c r="D2044" s="6" t="s">
        <v>347</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0</v>
      </c>
      <c r="C2048" s="5">
        <f t="shared" si="30"/>
        <v>2044</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347</v>
      </c>
    </row>
    <row r="2052" spans="1:4" x14ac:dyDescent="0.2">
      <c r="A2052" s="3">
        <v>2048</v>
      </c>
      <c r="C2052" s="5">
        <f t="shared" si="30"/>
        <v>2048</v>
      </c>
      <c r="D2052" s="6" t="s">
        <v>347</v>
      </c>
    </row>
    <row r="2053" spans="1:4" x14ac:dyDescent="0.2">
      <c r="A2053" s="3">
        <v>2049</v>
      </c>
      <c r="C2053" s="5">
        <f t="shared" si="30"/>
        <v>2049</v>
      </c>
      <c r="D2053" s="6" t="s">
        <v>347</v>
      </c>
    </row>
    <row r="2054" spans="1:4" x14ac:dyDescent="0.2">
      <c r="A2054" s="3">
        <v>2050</v>
      </c>
      <c r="C2054" s="5">
        <f t="shared" si="30"/>
        <v>2050</v>
      </c>
      <c r="D2054" s="6" t="s">
        <v>347</v>
      </c>
    </row>
    <row r="2055" spans="1:4" x14ac:dyDescent="0.2">
      <c r="A2055" s="3">
        <v>2051</v>
      </c>
      <c r="C2055" s="5">
        <f t="shared" ref="C2055:C2118" si="31">A2055-B2055</f>
        <v>2051</v>
      </c>
      <c r="D2055" s="6" t="s">
        <v>347</v>
      </c>
    </row>
    <row r="2056" spans="1:4" x14ac:dyDescent="0.2">
      <c r="A2056" s="3">
        <v>2052</v>
      </c>
      <c r="C2056" s="5">
        <f t="shared" si="31"/>
        <v>2052</v>
      </c>
      <c r="D2056" s="7"/>
    </row>
    <row r="2057" spans="1:4" x14ac:dyDescent="0.2">
      <c r="A2057" s="3">
        <v>2053</v>
      </c>
      <c r="C2057" s="5">
        <f t="shared" si="31"/>
        <v>2053</v>
      </c>
      <c r="D2057" s="6" t="s">
        <v>347</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347</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346</v>
      </c>
    </row>
    <row r="2378" spans="1:4" x14ac:dyDescent="0.2">
      <c r="A2378">
        <v>2374</v>
      </c>
      <c r="C2378" s="5">
        <f t="shared" si="36"/>
        <v>2374</v>
      </c>
      <c r="D2378" s="6"/>
    </row>
    <row r="2379" spans="1:4" x14ac:dyDescent="0.2">
      <c r="A2379" s="3">
        <v>2375</v>
      </c>
      <c r="C2379" s="5">
        <f t="shared" si="36"/>
        <v>2375</v>
      </c>
      <c r="D2379" s="6" t="s">
        <v>346</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346</v>
      </c>
    </row>
    <row r="2418" spans="1:4" x14ac:dyDescent="0.2">
      <c r="A2418">
        <v>2414</v>
      </c>
      <c r="C2418" s="5">
        <f t="shared" si="36"/>
        <v>2414</v>
      </c>
      <c r="D2418" s="6"/>
    </row>
    <row r="2419" spans="1:4" x14ac:dyDescent="0.2">
      <c r="A2419" s="3">
        <v>2415</v>
      </c>
      <c r="C2419" s="5">
        <f t="shared" si="36"/>
        <v>2415</v>
      </c>
      <c r="D2419" s="6" t="s">
        <v>346</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346</v>
      </c>
    </row>
    <row r="2447" spans="1:4" x14ac:dyDescent="0.2">
      <c r="A2447">
        <v>2443</v>
      </c>
      <c r="C2447" s="5">
        <f t="shared" si="37"/>
        <v>2443</v>
      </c>
      <c r="D2447" s="6"/>
    </row>
    <row r="2448" spans="1:4" x14ac:dyDescent="0.2">
      <c r="A2448" s="3">
        <v>2444</v>
      </c>
      <c r="C2448" s="5">
        <f t="shared" si="37"/>
        <v>2444</v>
      </c>
      <c r="D2448" s="6" t="s">
        <v>346</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7558600</v>
      </c>
      <c r="C2494" s="5">
        <f t="shared" si="37"/>
        <v>-7556110</v>
      </c>
      <c r="D2494" s="6"/>
    </row>
    <row r="2495" spans="1:4" x14ac:dyDescent="0.2">
      <c r="A2495" s="3">
        <v>2491</v>
      </c>
      <c r="C2495" s="5">
        <f t="shared" si="37"/>
        <v>2491</v>
      </c>
      <c r="D2495" s="7"/>
    </row>
    <row r="2496" spans="1:4" x14ac:dyDescent="0.2">
      <c r="A2496">
        <v>2492</v>
      </c>
      <c r="B2496" s="14">
        <f>'BudgetSum 2-3'!C7</f>
        <v>818719</v>
      </c>
      <c r="C2496" s="5">
        <f t="shared" si="37"/>
        <v>-816227</v>
      </c>
      <c r="D2496" s="6"/>
    </row>
    <row r="2497" spans="1:4" x14ac:dyDescent="0.2">
      <c r="A2497">
        <v>2493</v>
      </c>
      <c r="B2497" s="14">
        <f>'BudgetSum 2-3'!C8</f>
        <v>251546</v>
      </c>
      <c r="C2497" s="5">
        <f t="shared" si="37"/>
        <v>-249053</v>
      </c>
      <c r="D2497" s="6"/>
    </row>
    <row r="2498" spans="1:4" x14ac:dyDescent="0.2">
      <c r="A2498">
        <v>2494</v>
      </c>
      <c r="B2498" s="14">
        <f>'BudgetSum 2-3'!C9</f>
        <v>8628865</v>
      </c>
      <c r="C2498" s="5">
        <f t="shared" si="37"/>
        <v>-8626371</v>
      </c>
      <c r="D2498" s="6"/>
    </row>
    <row r="2499" spans="1:4" x14ac:dyDescent="0.2">
      <c r="A2499">
        <v>2495</v>
      </c>
      <c r="B2499" s="14">
        <f>'BudgetSum 2-3'!C13</f>
        <v>5639648</v>
      </c>
      <c r="C2499" s="5">
        <f t="shared" si="37"/>
        <v>-5637153</v>
      </c>
      <c r="D2499" s="6"/>
    </row>
    <row r="2500" spans="1:4" x14ac:dyDescent="0.2">
      <c r="A2500">
        <v>2496</v>
      </c>
      <c r="B2500" s="14">
        <f>'BudgetSum 2-3'!C14</f>
        <v>2435416</v>
      </c>
      <c r="C2500" s="5">
        <f t="shared" si="37"/>
        <v>-2432920</v>
      </c>
      <c r="D2500" s="6"/>
    </row>
    <row r="2501" spans="1:4" x14ac:dyDescent="0.2">
      <c r="A2501">
        <v>2497</v>
      </c>
      <c r="B2501" s="14">
        <f>'BudgetSum 2-3'!C15</f>
        <v>21160</v>
      </c>
      <c r="C2501" s="5">
        <f t="shared" si="37"/>
        <v>-18663</v>
      </c>
      <c r="D2501" s="6"/>
    </row>
    <row r="2502" spans="1:4" x14ac:dyDescent="0.2">
      <c r="A2502">
        <v>2498</v>
      </c>
      <c r="B2502" s="14">
        <f>'BudgetSum 2-3'!C16</f>
        <v>334000</v>
      </c>
      <c r="C2502" s="5">
        <f t="shared" si="37"/>
        <v>-331502</v>
      </c>
      <c r="D2502" s="6"/>
    </row>
    <row r="2503" spans="1:4" x14ac:dyDescent="0.2">
      <c r="A2503">
        <v>2499</v>
      </c>
      <c r="B2503" s="14">
        <f>'BudgetSum 2-3'!C17</f>
        <v>0</v>
      </c>
      <c r="C2503" s="5">
        <f t="shared" ref="C2503:C2566" si="38">A2503-B2503</f>
        <v>2499</v>
      </c>
      <c r="D2503" s="6"/>
    </row>
    <row r="2504" spans="1:4" x14ac:dyDescent="0.2">
      <c r="A2504">
        <v>2500</v>
      </c>
      <c r="B2504" s="14">
        <f>'BudgetSum 2-3'!C19</f>
        <v>8435224</v>
      </c>
      <c r="C2504" s="5">
        <f t="shared" si="38"/>
        <v>-8432724</v>
      </c>
      <c r="D2504" s="6"/>
    </row>
    <row r="2505" spans="1:4" x14ac:dyDescent="0.2">
      <c r="A2505">
        <v>2501</v>
      </c>
      <c r="B2505" s="14">
        <f>'BudgetSum 2-3'!C22</f>
        <v>193641</v>
      </c>
      <c r="C2505" s="5">
        <f t="shared" si="38"/>
        <v>-191140</v>
      </c>
      <c r="D2505" s="6"/>
    </row>
    <row r="2506" spans="1:4" x14ac:dyDescent="0.2">
      <c r="A2506" s="3">
        <v>2502</v>
      </c>
      <c r="C2506" s="5">
        <f t="shared" si="38"/>
        <v>2502</v>
      </c>
      <c r="D2506" s="6"/>
    </row>
    <row r="2507" spans="1:4" x14ac:dyDescent="0.2">
      <c r="A2507">
        <v>2503</v>
      </c>
      <c r="B2507" s="14">
        <f>'BudgetSum 2-3'!D5</f>
        <v>990000</v>
      </c>
      <c r="C2507" s="5">
        <f t="shared" si="38"/>
        <v>-987497</v>
      </c>
      <c r="D2507" s="6"/>
    </row>
    <row r="2508" spans="1:4" x14ac:dyDescent="0.2">
      <c r="A2508" s="3">
        <v>2504</v>
      </c>
      <c r="C2508" s="5">
        <f t="shared" si="38"/>
        <v>2504</v>
      </c>
      <c r="D2508" s="7"/>
    </row>
    <row r="2509" spans="1:4" x14ac:dyDescent="0.2">
      <c r="A2509">
        <v>2505</v>
      </c>
      <c r="B2509" s="14">
        <f>'BudgetSum 2-3'!D7</f>
        <v>0</v>
      </c>
      <c r="C2509" s="5">
        <f t="shared" si="38"/>
        <v>2505</v>
      </c>
      <c r="D2509" s="6"/>
    </row>
    <row r="2510" spans="1:4" x14ac:dyDescent="0.2">
      <c r="A2510">
        <v>2506</v>
      </c>
      <c r="B2510" s="14">
        <f>'BudgetSum 2-3'!D8</f>
        <v>0</v>
      </c>
      <c r="C2510" s="5">
        <f t="shared" si="38"/>
        <v>2506</v>
      </c>
      <c r="D2510" s="6"/>
    </row>
    <row r="2511" spans="1:4" x14ac:dyDescent="0.2">
      <c r="A2511">
        <v>2507</v>
      </c>
      <c r="B2511" s="14">
        <f>'BudgetSum 2-3'!D9</f>
        <v>990000</v>
      </c>
      <c r="C2511" s="5">
        <f t="shared" si="38"/>
        <v>-987493</v>
      </c>
      <c r="D2511" s="6"/>
    </row>
    <row r="2512" spans="1:4" x14ac:dyDescent="0.2">
      <c r="A2512">
        <v>2508</v>
      </c>
      <c r="B2512" s="14">
        <f>'BudgetSum 2-3'!D14</f>
        <v>978980</v>
      </c>
      <c r="C2512" s="5">
        <f t="shared" si="38"/>
        <v>-976472</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983980</v>
      </c>
      <c r="C2516" s="5">
        <f t="shared" si="38"/>
        <v>-981468</v>
      </c>
      <c r="D2516" s="6"/>
    </row>
    <row r="2517" spans="1:4" x14ac:dyDescent="0.2">
      <c r="A2517">
        <v>2513</v>
      </c>
      <c r="B2517" s="14">
        <f>'BudgetSum 2-3'!D22</f>
        <v>6020</v>
      </c>
      <c r="C2517" s="5">
        <f t="shared" si="38"/>
        <v>-3507</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354300</v>
      </c>
      <c r="C2534" s="5">
        <f t="shared" si="38"/>
        <v>-351770</v>
      </c>
      <c r="D2534" s="6"/>
    </row>
    <row r="2535" spans="1:4" x14ac:dyDescent="0.2">
      <c r="A2535" s="3">
        <v>2531</v>
      </c>
      <c r="C2535" s="5">
        <f t="shared" si="38"/>
        <v>2531</v>
      </c>
      <c r="D2535" s="7"/>
    </row>
    <row r="2536" spans="1:4" x14ac:dyDescent="0.2">
      <c r="A2536">
        <v>2532</v>
      </c>
      <c r="B2536" s="14">
        <f>'BudgetSum 2-3'!F7</f>
        <v>91000</v>
      </c>
      <c r="C2536" s="5">
        <f t="shared" si="38"/>
        <v>-88468</v>
      </c>
      <c r="D2536" s="6"/>
    </row>
    <row r="2537" spans="1:4" x14ac:dyDescent="0.2">
      <c r="A2537">
        <v>2533</v>
      </c>
      <c r="B2537" s="14">
        <f>'BudgetSum 2-3'!F8</f>
        <v>0</v>
      </c>
      <c r="C2537" s="5">
        <f t="shared" si="38"/>
        <v>2533</v>
      </c>
      <c r="D2537" s="6"/>
    </row>
    <row r="2538" spans="1:4" x14ac:dyDescent="0.2">
      <c r="A2538">
        <v>2534</v>
      </c>
      <c r="B2538" s="14">
        <f>'BudgetSum 2-3'!F9</f>
        <v>445300</v>
      </c>
      <c r="C2538" s="5">
        <f t="shared" si="38"/>
        <v>-442766</v>
      </c>
      <c r="D2538" s="6"/>
    </row>
    <row r="2539" spans="1:4" x14ac:dyDescent="0.2">
      <c r="A2539">
        <v>2535</v>
      </c>
      <c r="B2539" s="14">
        <f>'BudgetSum 2-3'!F14</f>
        <v>395300</v>
      </c>
      <c r="C2539" s="5">
        <f t="shared" si="38"/>
        <v>-392765</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400300</v>
      </c>
      <c r="C2543" s="5">
        <f t="shared" si="38"/>
        <v>-397761</v>
      </c>
      <c r="D2543" s="6"/>
    </row>
    <row r="2544" spans="1:4" x14ac:dyDescent="0.2">
      <c r="A2544">
        <v>2540</v>
      </c>
      <c r="B2544" s="14">
        <f>'BudgetSum 2-3'!F22</f>
        <v>45000</v>
      </c>
      <c r="C2544" s="5">
        <f t="shared" si="38"/>
        <v>-42460</v>
      </c>
      <c r="D2544" s="6"/>
    </row>
    <row r="2545" spans="1:4" x14ac:dyDescent="0.2">
      <c r="A2545" s="3">
        <v>2541</v>
      </c>
      <c r="C2545" s="5">
        <f t="shared" si="38"/>
        <v>2541</v>
      </c>
      <c r="D2545" s="6"/>
    </row>
    <row r="2546" spans="1:4" x14ac:dyDescent="0.2">
      <c r="A2546">
        <v>2542</v>
      </c>
      <c r="B2546" s="14">
        <f>'BudgetSum 2-3'!G5</f>
        <v>425500</v>
      </c>
      <c r="C2546" s="5">
        <f t="shared" si="38"/>
        <v>-422958</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425500</v>
      </c>
      <c r="C2549" s="5">
        <f t="shared" si="38"/>
        <v>-422955</v>
      </c>
      <c r="D2549" s="6"/>
    </row>
    <row r="2550" spans="1:4" x14ac:dyDescent="0.2">
      <c r="A2550">
        <v>2546</v>
      </c>
      <c r="B2550" s="14">
        <f>'BudgetSum 2-3'!G13</f>
        <v>96600</v>
      </c>
      <c r="C2550" s="5">
        <f t="shared" si="38"/>
        <v>-94054</v>
      </c>
      <c r="D2550" s="6"/>
    </row>
    <row r="2551" spans="1:4" x14ac:dyDescent="0.2">
      <c r="A2551">
        <v>2547</v>
      </c>
      <c r="B2551" s="14">
        <f>'BudgetSum 2-3'!G14</f>
        <v>128700</v>
      </c>
      <c r="C2551" s="5">
        <f t="shared" si="38"/>
        <v>-126153</v>
      </c>
      <c r="D2551" s="6"/>
    </row>
    <row r="2552" spans="1:4" x14ac:dyDescent="0.2">
      <c r="A2552">
        <v>2548</v>
      </c>
      <c r="B2552" s="14">
        <f>'BudgetSum 2-3'!G15</f>
        <v>100</v>
      </c>
      <c r="C2552" s="5">
        <f t="shared" si="38"/>
        <v>2448</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225400</v>
      </c>
      <c r="C2555" s="5">
        <f t="shared" si="38"/>
        <v>-222849</v>
      </c>
      <c r="D2555" s="6"/>
    </row>
    <row r="2556" spans="1:4" x14ac:dyDescent="0.2">
      <c r="A2556">
        <v>2552</v>
      </c>
      <c r="B2556" s="14">
        <f>'BudgetSum 2-3'!G22</f>
        <v>200100</v>
      </c>
      <c r="C2556" s="5">
        <f t="shared" si="38"/>
        <v>-197548</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400</v>
      </c>
      <c r="C2573" s="5">
        <f t="shared" si="39"/>
        <v>2169</v>
      </c>
      <c r="D2573" s="6"/>
    </row>
    <row r="2574" spans="1:4" x14ac:dyDescent="0.2">
      <c r="A2574">
        <v>2570</v>
      </c>
      <c r="B2574" s="14">
        <f>'BudgetSum 2-3'!E7</f>
        <v>0</v>
      </c>
      <c r="C2574" s="5">
        <f t="shared" si="39"/>
        <v>2570</v>
      </c>
      <c r="D2574" s="6"/>
    </row>
    <row r="2575" spans="1:4" x14ac:dyDescent="0.2">
      <c r="A2575">
        <v>2571</v>
      </c>
      <c r="B2575" s="14">
        <f>'BudgetSum 2-3'!E9</f>
        <v>400</v>
      </c>
      <c r="C2575" s="5">
        <f t="shared" si="39"/>
        <v>2171</v>
      </c>
      <c r="D2575" s="6"/>
    </row>
    <row r="2576" spans="1:4" x14ac:dyDescent="0.2">
      <c r="A2576">
        <v>2572</v>
      </c>
      <c r="B2576" s="14">
        <f>'BudgetSum 2-3'!E16</f>
        <v>0</v>
      </c>
      <c r="C2576" s="5">
        <f t="shared" si="39"/>
        <v>2572</v>
      </c>
      <c r="D2576" s="6"/>
    </row>
    <row r="2577" spans="1:4" x14ac:dyDescent="0.2">
      <c r="A2577">
        <v>2573</v>
      </c>
      <c r="B2577" s="14">
        <f>'BudgetSum 2-3'!E17</f>
        <v>300</v>
      </c>
      <c r="C2577" s="5">
        <f t="shared" si="39"/>
        <v>2273</v>
      </c>
      <c r="D2577" s="6"/>
    </row>
    <row r="2578" spans="1:4" x14ac:dyDescent="0.2">
      <c r="A2578">
        <v>2574</v>
      </c>
      <c r="B2578" s="14">
        <f>'BudgetSum 2-3'!E19</f>
        <v>300</v>
      </c>
      <c r="C2578" s="5">
        <f t="shared" si="39"/>
        <v>2274</v>
      </c>
      <c r="D2578" s="6"/>
    </row>
    <row r="2579" spans="1:4" x14ac:dyDescent="0.2">
      <c r="A2579">
        <v>2575</v>
      </c>
      <c r="B2579" s="14">
        <f>'BudgetSum 2-3'!E22</f>
        <v>100</v>
      </c>
      <c r="C2579" s="5">
        <f t="shared" si="39"/>
        <v>2475</v>
      </c>
      <c r="D2579" s="6"/>
    </row>
    <row r="2580" spans="1:4" x14ac:dyDescent="0.2">
      <c r="A2580">
        <v>2576</v>
      </c>
      <c r="C2580" s="5">
        <f t="shared" si="39"/>
        <v>2576</v>
      </c>
      <c r="D2580" s="6"/>
    </row>
    <row r="2581" spans="1:4" x14ac:dyDescent="0.2">
      <c r="A2581" s="3">
        <v>2577</v>
      </c>
      <c r="C2581" s="5">
        <f t="shared" si="39"/>
        <v>2577</v>
      </c>
      <c r="D2581" s="6" t="s">
        <v>347</v>
      </c>
    </row>
    <row r="2582" spans="1:4" x14ac:dyDescent="0.2">
      <c r="A2582" s="3">
        <v>2578</v>
      </c>
      <c r="C2582" s="5">
        <f t="shared" si="39"/>
        <v>2578</v>
      </c>
      <c r="D2582" s="6" t="s">
        <v>347</v>
      </c>
    </row>
    <row r="2583" spans="1:4" x14ac:dyDescent="0.2">
      <c r="A2583" s="3">
        <v>2579</v>
      </c>
      <c r="C2583" s="5">
        <f t="shared" si="39"/>
        <v>2579</v>
      </c>
      <c r="D2583" s="6" t="s">
        <v>347</v>
      </c>
    </row>
    <row r="2584" spans="1:4" x14ac:dyDescent="0.2">
      <c r="A2584" s="3">
        <v>2580</v>
      </c>
      <c r="C2584" s="5">
        <f t="shared" si="39"/>
        <v>2580</v>
      </c>
      <c r="D2584" s="6" t="s">
        <v>347</v>
      </c>
    </row>
    <row r="2585" spans="1:4" x14ac:dyDescent="0.2">
      <c r="A2585" s="3">
        <v>2581</v>
      </c>
      <c r="C2585" s="5">
        <f t="shared" si="39"/>
        <v>2581</v>
      </c>
      <c r="D2585" s="6" t="s">
        <v>347</v>
      </c>
    </row>
    <row r="2586" spans="1:4" x14ac:dyDescent="0.2">
      <c r="A2586" s="3">
        <v>2582</v>
      </c>
      <c r="C2586" s="5">
        <f t="shared" si="39"/>
        <v>2582</v>
      </c>
      <c r="D2586" s="6" t="s">
        <v>347</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0</v>
      </c>
      <c r="C2598" s="5">
        <f t="shared" si="39"/>
        <v>2594</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0</v>
      </c>
      <c r="C2601" s="5">
        <f t="shared" si="39"/>
        <v>2597</v>
      </c>
      <c r="D2601" s="6"/>
    </row>
    <row r="2602" spans="1:4" x14ac:dyDescent="0.2">
      <c r="A2602">
        <v>2598</v>
      </c>
      <c r="B2602" s="14">
        <f>'BudgetSum 2-3'!H14</f>
        <v>0</v>
      </c>
      <c r="C2602" s="5">
        <f t="shared" si="39"/>
        <v>2598</v>
      </c>
      <c r="D2602" s="6"/>
    </row>
    <row r="2603" spans="1:4" x14ac:dyDescent="0.2">
      <c r="A2603">
        <v>2599</v>
      </c>
      <c r="B2603" s="14">
        <f>'BudgetSum 2-3'!H16</f>
        <v>0</v>
      </c>
      <c r="C2603" s="5">
        <f t="shared" si="39"/>
        <v>2599</v>
      </c>
      <c r="D2603" s="6"/>
    </row>
    <row r="2604" spans="1:4" x14ac:dyDescent="0.2">
      <c r="A2604">
        <v>2600</v>
      </c>
      <c r="B2604" s="14">
        <f>'BudgetSum 2-3'!H19</f>
        <v>0</v>
      </c>
      <c r="C2604" s="5">
        <f t="shared" si="39"/>
        <v>2600</v>
      </c>
      <c r="D2604" s="6"/>
    </row>
    <row r="2605" spans="1:4" x14ac:dyDescent="0.2">
      <c r="A2605">
        <v>2601</v>
      </c>
      <c r="B2605" s="14">
        <f>'BudgetSum 2-3'!H22</f>
        <v>0</v>
      </c>
      <c r="C2605" s="5">
        <f t="shared" si="39"/>
        <v>2601</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0</v>
      </c>
      <c r="C2661" s="5">
        <f t="shared" si="40"/>
        <v>2657</v>
      </c>
      <c r="D2661" s="6"/>
    </row>
    <row r="2662" spans="1:4" x14ac:dyDescent="0.2">
      <c r="A2662">
        <v>2658</v>
      </c>
      <c r="B2662" s="14">
        <f>'EstExp 11-17'!D51</f>
        <v>0</v>
      </c>
      <c r="C2662" s="5">
        <f t="shared" si="40"/>
        <v>2658</v>
      </c>
      <c r="D2662" s="6"/>
    </row>
    <row r="2663" spans="1:4" x14ac:dyDescent="0.2">
      <c r="A2663">
        <v>2659</v>
      </c>
      <c r="B2663" s="14">
        <f>'EstExp 11-17'!E51</f>
        <v>0</v>
      </c>
      <c r="C2663" s="5">
        <f t="shared" si="40"/>
        <v>2659</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0</v>
      </c>
      <c r="C2666" s="5">
        <f t="shared" si="40"/>
        <v>2662</v>
      </c>
      <c r="D2666" s="6"/>
    </row>
    <row r="2667" spans="1:4" x14ac:dyDescent="0.2">
      <c r="A2667">
        <v>2663</v>
      </c>
      <c r="B2667" s="14">
        <f>'EstExp 11-17'!K51</f>
        <v>0</v>
      </c>
      <c r="C2667" s="5">
        <f t="shared" si="40"/>
        <v>2663</v>
      </c>
      <c r="D2667" s="6"/>
    </row>
    <row r="2668" spans="1:4" x14ac:dyDescent="0.2">
      <c r="A2668">
        <v>2664</v>
      </c>
      <c r="B2668" s="14">
        <f>'EstExp 11-17'!D247</f>
        <v>0</v>
      </c>
      <c r="C2668" s="5">
        <f t="shared" si="40"/>
        <v>2664</v>
      </c>
      <c r="D2668" s="6"/>
    </row>
    <row r="2669" spans="1:4" x14ac:dyDescent="0.2">
      <c r="A2669">
        <v>2665</v>
      </c>
      <c r="B2669" s="14">
        <f>'EstExp 11-17'!K247</f>
        <v>0</v>
      </c>
      <c r="C2669" s="5">
        <f t="shared" si="40"/>
        <v>2665</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347</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0</v>
      </c>
      <c r="C2732" s="5">
        <f t="shared" si="41"/>
        <v>2728</v>
      </c>
      <c r="D2732" s="6"/>
    </row>
    <row r="2733" spans="1:4" x14ac:dyDescent="0.2">
      <c r="A2733">
        <v>2729</v>
      </c>
      <c r="B2733" s="14">
        <f>'EstExp 11-17'!E102</f>
        <v>0</v>
      </c>
      <c r="C2733" s="5">
        <f t="shared" si="41"/>
        <v>2729</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347</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347</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347</v>
      </c>
    </row>
    <row r="2758" spans="1:4" x14ac:dyDescent="0.2">
      <c r="A2758" s="3">
        <v>2754</v>
      </c>
      <c r="C2758" s="5">
        <f t="shared" si="41"/>
        <v>2754</v>
      </c>
      <c r="D2758" s="7"/>
    </row>
    <row r="2759" spans="1:4" x14ac:dyDescent="0.2">
      <c r="A2759" s="3">
        <v>2755</v>
      </c>
      <c r="C2759" s="5">
        <f t="shared" ref="C2759:C2822" si="42">A2759-B2759</f>
        <v>2755</v>
      </c>
      <c r="D2759" s="6" t="s">
        <v>347</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347</v>
      </c>
    </row>
    <row r="2777" spans="1:4" x14ac:dyDescent="0.2">
      <c r="A2777" s="3">
        <v>2773</v>
      </c>
      <c r="C2777" s="5">
        <f t="shared" si="42"/>
        <v>2773</v>
      </c>
      <c r="D2777" s="6" t="s">
        <v>347</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347</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347</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0</v>
      </c>
      <c r="C2892" s="5">
        <f t="shared" si="44"/>
        <v>2888</v>
      </c>
      <c r="D2892" s="6"/>
    </row>
    <row r="2893" spans="1:4" x14ac:dyDescent="0.2">
      <c r="A2893">
        <v>2889</v>
      </c>
      <c r="B2893" s="14">
        <f>'EstExp 11-17'!E79</f>
        <v>0</v>
      </c>
      <c r="C2893" s="5">
        <f t="shared" si="44"/>
        <v>2889</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334000</v>
      </c>
      <c r="C2899" s="5">
        <f t="shared" si="44"/>
        <v>-331105</v>
      </c>
      <c r="D2899" s="6"/>
    </row>
    <row r="2900" spans="1:4" x14ac:dyDescent="0.2">
      <c r="A2900">
        <v>2896</v>
      </c>
      <c r="B2900" s="14">
        <f>'EstExp 11-17'!H80</f>
        <v>0</v>
      </c>
      <c r="C2900" s="5">
        <f t="shared" si="44"/>
        <v>2896</v>
      </c>
      <c r="D2900" s="6"/>
    </row>
    <row r="2901" spans="1:4" x14ac:dyDescent="0.2">
      <c r="A2901">
        <v>2897</v>
      </c>
      <c r="B2901" s="14">
        <f>'EstExp 11-17'!H81</f>
        <v>0</v>
      </c>
      <c r="C2901" s="5">
        <f t="shared" si="44"/>
        <v>2897</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347</v>
      </c>
    </row>
    <row r="2905" spans="1:4" x14ac:dyDescent="0.2">
      <c r="A2905" s="3">
        <v>2901</v>
      </c>
      <c r="C2905" s="5">
        <f t="shared" si="44"/>
        <v>2901</v>
      </c>
      <c r="D2905" s="6" t="s">
        <v>347</v>
      </c>
    </row>
    <row r="2906" spans="1:4" x14ac:dyDescent="0.2">
      <c r="A2906" s="3">
        <v>2902</v>
      </c>
      <c r="C2906" s="5">
        <f t="shared" si="44"/>
        <v>2902</v>
      </c>
      <c r="D2906" s="6" t="s">
        <v>347</v>
      </c>
    </row>
    <row r="2907" spans="1:4" x14ac:dyDescent="0.2">
      <c r="A2907" s="3">
        <v>2903</v>
      </c>
      <c r="C2907" s="5">
        <f t="shared" si="44"/>
        <v>2903</v>
      </c>
      <c r="D2907" s="6" t="s">
        <v>347</v>
      </c>
    </row>
    <row r="2908" spans="1:4" x14ac:dyDescent="0.2">
      <c r="A2908" s="3">
        <v>2904</v>
      </c>
      <c r="C2908" s="5">
        <f t="shared" si="44"/>
        <v>2904</v>
      </c>
      <c r="D2908" s="6" t="s">
        <v>347</v>
      </c>
    </row>
    <row r="2909" spans="1:4" x14ac:dyDescent="0.2">
      <c r="A2909" s="3">
        <v>2905</v>
      </c>
      <c r="C2909" s="5">
        <f t="shared" si="44"/>
        <v>2905</v>
      </c>
      <c r="D2909" s="6" t="s">
        <v>347</v>
      </c>
    </row>
    <row r="2910" spans="1:4" x14ac:dyDescent="0.2">
      <c r="A2910" s="3">
        <v>2906</v>
      </c>
      <c r="C2910" s="5">
        <f t="shared" si="44"/>
        <v>2906</v>
      </c>
      <c r="D2910" s="6" t="s">
        <v>347</v>
      </c>
    </row>
    <row r="2911" spans="1:4" x14ac:dyDescent="0.2">
      <c r="A2911" s="3">
        <v>2907</v>
      </c>
      <c r="C2911" s="5">
        <f t="shared" si="44"/>
        <v>2907</v>
      </c>
      <c r="D2911" s="6" t="s">
        <v>347</v>
      </c>
    </row>
    <row r="2912" spans="1:4" x14ac:dyDescent="0.2">
      <c r="A2912" s="3">
        <v>2908</v>
      </c>
      <c r="C2912" s="5">
        <f t="shared" si="44"/>
        <v>2908</v>
      </c>
      <c r="D2912" s="6" t="s">
        <v>347</v>
      </c>
    </row>
    <row r="2913" spans="1:4" x14ac:dyDescent="0.2">
      <c r="A2913" s="3">
        <v>2909</v>
      </c>
      <c r="C2913" s="5">
        <f t="shared" si="44"/>
        <v>2909</v>
      </c>
      <c r="D2913" s="6" t="s">
        <v>347</v>
      </c>
    </row>
    <row r="2914" spans="1:4" x14ac:dyDescent="0.2">
      <c r="A2914" s="3">
        <v>2910</v>
      </c>
      <c r="C2914" s="5">
        <f t="shared" si="44"/>
        <v>2910</v>
      </c>
      <c r="D2914" s="6" t="s">
        <v>347</v>
      </c>
    </row>
    <row r="2915" spans="1:4" x14ac:dyDescent="0.2">
      <c r="A2915" s="3">
        <v>2911</v>
      </c>
      <c r="C2915" s="5">
        <f t="shared" si="44"/>
        <v>2911</v>
      </c>
      <c r="D2915" s="6" t="s">
        <v>347</v>
      </c>
    </row>
    <row r="2916" spans="1:4" x14ac:dyDescent="0.2">
      <c r="A2916">
        <v>2912</v>
      </c>
      <c r="B2916" s="14">
        <f>'EstExp 11-17'!K78</f>
        <v>0</v>
      </c>
      <c r="C2916" s="5">
        <f t="shared" si="44"/>
        <v>2912</v>
      </c>
      <c r="D2916" s="6"/>
    </row>
    <row r="2917" spans="1:4" x14ac:dyDescent="0.2">
      <c r="A2917">
        <v>2913</v>
      </c>
      <c r="B2917" s="14">
        <f>'EstExp 11-17'!K79</f>
        <v>334000</v>
      </c>
      <c r="C2917" s="5">
        <f t="shared" si="44"/>
        <v>-331087</v>
      </c>
      <c r="D2917" s="6"/>
    </row>
    <row r="2918" spans="1:4" x14ac:dyDescent="0.2">
      <c r="A2918">
        <v>2914</v>
      </c>
      <c r="B2918" s="14">
        <f>'EstExp 11-17'!K80</f>
        <v>0</v>
      </c>
      <c r="C2918" s="5">
        <f t="shared" si="44"/>
        <v>2914</v>
      </c>
      <c r="D2918" s="6"/>
    </row>
    <row r="2919" spans="1:4" x14ac:dyDescent="0.2">
      <c r="A2919">
        <v>2915</v>
      </c>
      <c r="B2919" s="14">
        <f>'EstExp 11-17'!K81</f>
        <v>0</v>
      </c>
      <c r="C2919" s="5">
        <f t="shared" si="44"/>
        <v>2915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347</v>
      </c>
    </row>
    <row r="2926" spans="1:4" x14ac:dyDescent="0.2">
      <c r="A2926" s="3">
        <v>2922</v>
      </c>
      <c r="C2926" s="5">
        <f t="shared" si="44"/>
        <v>2922</v>
      </c>
      <c r="D2926" s="6" t="s">
        <v>347</v>
      </c>
    </row>
    <row r="2927" spans="1:4" x14ac:dyDescent="0.2">
      <c r="A2927" s="3">
        <v>2923</v>
      </c>
      <c r="C2927" s="5">
        <f t="shared" si="44"/>
        <v>2923</v>
      </c>
      <c r="D2927" s="6" t="s">
        <v>347</v>
      </c>
    </row>
    <row r="2928" spans="1:4" x14ac:dyDescent="0.2">
      <c r="A2928" s="3">
        <v>2924</v>
      </c>
      <c r="C2928" s="5">
        <f t="shared" si="44"/>
        <v>2924</v>
      </c>
      <c r="D2928" s="6" t="s">
        <v>347</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474000</v>
      </c>
      <c r="C2998" s="5">
        <f t="shared" si="45"/>
        <v>-471006</v>
      </c>
      <c r="D2998" s="6"/>
    </row>
    <row r="2999" spans="1:4" x14ac:dyDescent="0.2">
      <c r="A2999">
        <v>2995</v>
      </c>
      <c r="B2999" s="14">
        <f>'EstExp 11-17'!D10</f>
        <v>97700</v>
      </c>
      <c r="C2999" s="5">
        <f t="shared" si="45"/>
        <v>-94705</v>
      </c>
      <c r="D2999" s="6"/>
    </row>
    <row r="3000" spans="1:4" x14ac:dyDescent="0.2">
      <c r="A3000">
        <v>2996</v>
      </c>
      <c r="B3000" s="14">
        <f>'EstExp 11-17'!E10</f>
        <v>1000</v>
      </c>
      <c r="C3000" s="5">
        <f t="shared" si="45"/>
        <v>1996</v>
      </c>
      <c r="D3000" s="6"/>
    </row>
    <row r="3001" spans="1:4" x14ac:dyDescent="0.2">
      <c r="A3001">
        <v>2997</v>
      </c>
      <c r="B3001" s="14">
        <f>'EstExp 11-17'!F10</f>
        <v>36200</v>
      </c>
      <c r="C3001" s="5">
        <f t="shared" si="45"/>
        <v>-33203</v>
      </c>
      <c r="D3001" s="6"/>
    </row>
    <row r="3002" spans="1:4" x14ac:dyDescent="0.2">
      <c r="A3002">
        <v>2998</v>
      </c>
      <c r="B3002" s="14">
        <f>'EstExp 11-17'!G10</f>
        <v>0</v>
      </c>
      <c r="C3002" s="5">
        <f t="shared" si="45"/>
        <v>2998</v>
      </c>
      <c r="D3002" s="6"/>
    </row>
    <row r="3003" spans="1:4" x14ac:dyDescent="0.2">
      <c r="A3003">
        <v>2999</v>
      </c>
      <c r="B3003" s="14">
        <f>'EstExp 11-17'!H10</f>
        <v>0</v>
      </c>
      <c r="C3003" s="5">
        <f t="shared" si="45"/>
        <v>2999</v>
      </c>
      <c r="D3003" s="6"/>
    </row>
    <row r="3004" spans="1:4" x14ac:dyDescent="0.2">
      <c r="A3004" s="3">
        <v>3000</v>
      </c>
      <c r="C3004" s="5">
        <f t="shared" si="45"/>
        <v>3000</v>
      </c>
      <c r="D3004" s="6" t="s">
        <v>347</v>
      </c>
    </row>
    <row r="3005" spans="1:4" x14ac:dyDescent="0.2">
      <c r="A3005">
        <v>3001</v>
      </c>
      <c r="B3005" s="14">
        <f>'EstExp 11-17'!K10</f>
        <v>608900</v>
      </c>
      <c r="C3005" s="5">
        <f t="shared" si="45"/>
        <v>-605899</v>
      </c>
      <c r="D3005" s="6"/>
    </row>
    <row r="3006" spans="1:4" x14ac:dyDescent="0.2">
      <c r="A3006" s="3">
        <v>3002</v>
      </c>
      <c r="C3006" s="5">
        <f t="shared" si="45"/>
        <v>3002</v>
      </c>
      <c r="D3006" s="6" t="s">
        <v>347</v>
      </c>
    </row>
    <row r="3007" spans="1:4" x14ac:dyDescent="0.2">
      <c r="A3007">
        <v>3003</v>
      </c>
      <c r="B3007" s="14">
        <f>'EstExp 11-17'!D219</f>
        <v>9000</v>
      </c>
      <c r="C3007" s="5">
        <f t="shared" si="45"/>
        <v>-5997</v>
      </c>
      <c r="D3007" s="6"/>
    </row>
    <row r="3008" spans="1:4" x14ac:dyDescent="0.2">
      <c r="A3008">
        <v>3004</v>
      </c>
      <c r="B3008" s="14">
        <f>'EstExp 11-17'!K219</f>
        <v>9000</v>
      </c>
      <c r="C3008" s="5">
        <f t="shared" si="45"/>
        <v>-5996</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347</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347</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52300</v>
      </c>
      <c r="C3168" s="5">
        <f t="shared" si="48"/>
        <v>-49136</v>
      </c>
      <c r="D3168" s="6"/>
    </row>
    <row r="3169" spans="1:4" x14ac:dyDescent="0.2">
      <c r="A3169">
        <v>3165</v>
      </c>
      <c r="B3169" s="14">
        <f>'BudgetSum 2-3'!I9</f>
        <v>52300</v>
      </c>
      <c r="C3169" s="5">
        <f t="shared" si="48"/>
        <v>-49135</v>
      </c>
      <c r="D3169" s="6"/>
    </row>
    <row r="3170" spans="1:4" x14ac:dyDescent="0.2">
      <c r="A3170">
        <v>3166</v>
      </c>
      <c r="B3170" s="14">
        <f>'BudgetSum 2-3'!I22</f>
        <v>52300</v>
      </c>
      <c r="C3170" s="5">
        <f t="shared" si="48"/>
        <v>-49134</v>
      </c>
      <c r="D3170" s="6"/>
    </row>
    <row r="3171" spans="1:4" x14ac:dyDescent="0.2">
      <c r="A3171">
        <v>3167</v>
      </c>
      <c r="B3171" s="14">
        <f>'BudgetSum 2-3'!C45</f>
        <v>0</v>
      </c>
      <c r="C3171" s="5">
        <f t="shared" si="48"/>
        <v>3167</v>
      </c>
      <c r="D3171" s="6"/>
    </row>
    <row r="3172" spans="1:4" x14ac:dyDescent="0.2">
      <c r="A3172">
        <v>3168</v>
      </c>
      <c r="B3172" s="14">
        <f>'BudgetSum 2-3'!C46</f>
        <v>0</v>
      </c>
      <c r="C3172" s="5">
        <f t="shared" si="48"/>
        <v>3168</v>
      </c>
      <c r="D3172" s="6"/>
    </row>
    <row r="3173" spans="1:4" x14ac:dyDescent="0.2">
      <c r="A3173">
        <v>3169</v>
      </c>
      <c r="B3173" s="14">
        <f>'BudgetSum 2-3'!C78</f>
        <v>0</v>
      </c>
      <c r="C3173" s="5">
        <f t="shared" si="48"/>
        <v>3169</v>
      </c>
      <c r="D3173" s="6"/>
    </row>
    <row r="3174" spans="1:4" x14ac:dyDescent="0.2">
      <c r="A3174">
        <v>3170</v>
      </c>
      <c r="B3174" s="14">
        <f>'BudgetSum 2-3'!C79</f>
        <v>0</v>
      </c>
      <c r="C3174" s="5">
        <f t="shared" si="48"/>
        <v>3170</v>
      </c>
      <c r="D3174" s="6"/>
    </row>
    <row r="3175" spans="1:4" x14ac:dyDescent="0.2">
      <c r="A3175">
        <v>3171</v>
      </c>
      <c r="B3175" s="14">
        <f>'BudgetSum 2-3'!C80</f>
        <v>0</v>
      </c>
      <c r="C3175" s="5">
        <f t="shared" si="48"/>
        <v>3171</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0</v>
      </c>
      <c r="C3217" s="5">
        <f t="shared" si="49"/>
        <v>3213</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0</v>
      </c>
      <c r="C3220" s="5">
        <f t="shared" si="49"/>
        <v>3216</v>
      </c>
      <c r="D3220" s="6"/>
    </row>
    <row r="3221" spans="1:4" x14ac:dyDescent="0.2">
      <c r="A3221" s="3">
        <v>3217</v>
      </c>
      <c r="C3221" s="5">
        <f t="shared" si="49"/>
        <v>3217</v>
      </c>
      <c r="D3221" s="6"/>
    </row>
    <row r="3222" spans="1:4" x14ac:dyDescent="0.2">
      <c r="A3222" s="3">
        <v>3218</v>
      </c>
      <c r="C3222" s="5">
        <f t="shared" si="49"/>
        <v>3218</v>
      </c>
      <c r="D3222" s="6" t="s">
        <v>347</v>
      </c>
    </row>
    <row r="3223" spans="1:4" x14ac:dyDescent="0.2">
      <c r="A3223" s="3">
        <v>3219</v>
      </c>
      <c r="C3223" s="5">
        <f t="shared" si="49"/>
        <v>3219</v>
      </c>
      <c r="D3223" s="6" t="s">
        <v>347</v>
      </c>
    </row>
    <row r="3224" spans="1:4" x14ac:dyDescent="0.2">
      <c r="A3224" s="3">
        <v>3220</v>
      </c>
      <c r="C3224" s="5">
        <f t="shared" si="49"/>
        <v>3220</v>
      </c>
      <c r="D3224" s="6" t="s">
        <v>347</v>
      </c>
    </row>
    <row r="3225" spans="1:4" x14ac:dyDescent="0.2">
      <c r="A3225" s="3">
        <v>3221</v>
      </c>
      <c r="C3225" s="5">
        <f t="shared" si="49"/>
        <v>3221</v>
      </c>
      <c r="D3225" s="6" t="s">
        <v>347</v>
      </c>
    </row>
    <row r="3226" spans="1:4" x14ac:dyDescent="0.2">
      <c r="A3226" s="3">
        <v>3222</v>
      </c>
      <c r="C3226" s="5">
        <f t="shared" si="49"/>
        <v>3222</v>
      </c>
      <c r="D3226" s="6" t="s">
        <v>347</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0</v>
      </c>
      <c r="C3239" s="5">
        <f t="shared" si="49"/>
        <v>3235</v>
      </c>
      <c r="D3239" s="6"/>
    </row>
    <row r="3240" spans="1:4" x14ac:dyDescent="0.2">
      <c r="A3240">
        <v>3236</v>
      </c>
      <c r="B3240" s="14">
        <f>'BudgetSum 2-3'!H78</f>
        <v>0</v>
      </c>
      <c r="C3240" s="5">
        <f t="shared" si="49"/>
        <v>3236</v>
      </c>
      <c r="D3240" s="6"/>
    </row>
    <row r="3241" spans="1:4" x14ac:dyDescent="0.2">
      <c r="A3241">
        <v>3237</v>
      </c>
      <c r="B3241" s="14">
        <f>'BudgetSum 2-3'!H79</f>
        <v>0</v>
      </c>
      <c r="C3241" s="5">
        <f t="shared" si="49"/>
        <v>3237</v>
      </c>
      <c r="D3241" s="6"/>
    </row>
    <row r="3242" spans="1:4" x14ac:dyDescent="0.2">
      <c r="A3242">
        <v>3238</v>
      </c>
      <c r="B3242" s="14">
        <f>'BudgetSum 2-3'!H80</f>
        <v>0</v>
      </c>
      <c r="C3242" s="5">
        <f t="shared" si="49"/>
        <v>3238</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0</v>
      </c>
      <c r="C3260" s="5">
        <f t="shared" si="49"/>
        <v>3256</v>
      </c>
      <c r="D3260" s="6"/>
    </row>
    <row r="3261" spans="1:4" x14ac:dyDescent="0.2">
      <c r="A3261">
        <v>3257</v>
      </c>
      <c r="B3261" s="14">
        <f>'BudgetSum 2-3'!I79</f>
        <v>0</v>
      </c>
      <c r="C3261" s="5">
        <f t="shared" si="49"/>
        <v>3257</v>
      </c>
      <c r="D3261" s="6"/>
    </row>
    <row r="3262" spans="1:4" x14ac:dyDescent="0.2">
      <c r="A3262">
        <v>3258</v>
      </c>
      <c r="B3262" s="14">
        <f>'BudgetSum 2-3'!I80</f>
        <v>0</v>
      </c>
      <c r="C3262" s="5">
        <f t="shared" si="49"/>
        <v>3258</v>
      </c>
      <c r="D3262" s="6"/>
    </row>
    <row r="3263" spans="1:4" x14ac:dyDescent="0.2">
      <c r="A3263" s="3">
        <v>3259</v>
      </c>
      <c r="C3263" s="5">
        <f t="shared" si="49"/>
        <v>3259</v>
      </c>
      <c r="D3263" s="6"/>
    </row>
    <row r="3264" spans="1:4" x14ac:dyDescent="0.2">
      <c r="A3264">
        <v>3260</v>
      </c>
      <c r="B3264" s="14">
        <f>'BudgetSum 2-3'!I3</f>
        <v>2552833</v>
      </c>
      <c r="C3264" s="5">
        <f t="shared" si="49"/>
        <v>-2549573</v>
      </c>
      <c r="D3264" s="6"/>
    </row>
    <row r="3265" spans="1:4" x14ac:dyDescent="0.2">
      <c r="A3265" s="3">
        <v>3261</v>
      </c>
      <c r="C3265" s="5">
        <f t="shared" si="49"/>
        <v>3261</v>
      </c>
      <c r="D3265" s="6"/>
    </row>
    <row r="3266" spans="1:4" x14ac:dyDescent="0.2">
      <c r="A3266">
        <v>3262</v>
      </c>
      <c r="B3266" s="14">
        <f>'BudgetSum 2-3'!I81</f>
        <v>2605133</v>
      </c>
      <c r="C3266" s="5">
        <f t="shared" si="49"/>
        <v>-2601871</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764000</v>
      </c>
      <c r="C3309" s="5">
        <f t="shared" si="50"/>
        <v>-760695</v>
      </c>
      <c r="D3309" s="6"/>
    </row>
    <row r="3310" spans="1:4" x14ac:dyDescent="0.2">
      <c r="A3310">
        <v>3306</v>
      </c>
      <c r="B3310" s="14">
        <f>'EstExp 11-17'!C19</f>
        <v>0</v>
      </c>
      <c r="C3310" s="5">
        <f t="shared" si="50"/>
        <v>3306</v>
      </c>
      <c r="D3310" s="6"/>
    </row>
    <row r="3311" spans="1:4" x14ac:dyDescent="0.2">
      <c r="A3311">
        <v>3307</v>
      </c>
      <c r="B3311" s="14">
        <f>'EstExp 11-17'!D8</f>
        <v>163300</v>
      </c>
      <c r="C3311" s="5">
        <f t="shared" si="50"/>
        <v>-159993</v>
      </c>
      <c r="D3311" s="6"/>
    </row>
    <row r="3312" spans="1:4" x14ac:dyDescent="0.2">
      <c r="A3312">
        <v>3308</v>
      </c>
      <c r="B3312" s="14">
        <f>'EstExp 11-17'!D19</f>
        <v>0</v>
      </c>
      <c r="C3312" s="5">
        <f t="shared" si="50"/>
        <v>3308</v>
      </c>
      <c r="D3312" s="6"/>
    </row>
    <row r="3313" spans="1:4" x14ac:dyDescent="0.2">
      <c r="A3313">
        <v>3309</v>
      </c>
      <c r="B3313" s="14">
        <f>'EstExp 11-17'!E8</f>
        <v>3000</v>
      </c>
      <c r="C3313" s="5">
        <f t="shared" si="50"/>
        <v>309</v>
      </c>
      <c r="D3313" s="6"/>
    </row>
    <row r="3314" spans="1:4" x14ac:dyDescent="0.2">
      <c r="A3314">
        <v>3310</v>
      </c>
      <c r="B3314" s="14">
        <f>'EstExp 11-17'!E19</f>
        <v>0</v>
      </c>
      <c r="C3314" s="5">
        <f t="shared" si="50"/>
        <v>3310</v>
      </c>
      <c r="D3314" s="6"/>
    </row>
    <row r="3315" spans="1:4" x14ac:dyDescent="0.2">
      <c r="A3315">
        <v>3311</v>
      </c>
      <c r="B3315" s="14">
        <f>'EstExp 11-17'!F8</f>
        <v>8000</v>
      </c>
      <c r="C3315" s="5">
        <f t="shared" si="50"/>
        <v>-4689</v>
      </c>
      <c r="D3315" s="6"/>
    </row>
    <row r="3316" spans="1:4" x14ac:dyDescent="0.2">
      <c r="A3316">
        <v>3312</v>
      </c>
      <c r="B3316" s="14">
        <f>'EstExp 11-17'!F19</f>
        <v>0</v>
      </c>
      <c r="C3316" s="5">
        <f t="shared" si="50"/>
        <v>3312</v>
      </c>
      <c r="D3316" s="6"/>
    </row>
    <row r="3317" spans="1:4" x14ac:dyDescent="0.2">
      <c r="A3317">
        <v>3313</v>
      </c>
      <c r="B3317" s="14">
        <f>'EstExp 11-17'!G8</f>
        <v>3000</v>
      </c>
      <c r="C3317" s="5">
        <f t="shared" si="50"/>
        <v>313</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0</v>
      </c>
      <c r="C3320" s="5">
        <f t="shared" si="50"/>
        <v>3316</v>
      </c>
      <c r="D3320" s="6"/>
    </row>
    <row r="3321" spans="1:4" x14ac:dyDescent="0.2">
      <c r="A3321" s="3">
        <v>3317</v>
      </c>
      <c r="C3321" s="5">
        <f t="shared" si="50"/>
        <v>3317</v>
      </c>
      <c r="D3321" s="6" t="s">
        <v>347</v>
      </c>
    </row>
    <row r="3322" spans="1:4" x14ac:dyDescent="0.2">
      <c r="A3322" s="3">
        <v>3318</v>
      </c>
      <c r="C3322" s="5">
        <f t="shared" si="50"/>
        <v>3318</v>
      </c>
      <c r="D3322" s="6" t="s">
        <v>347</v>
      </c>
    </row>
    <row r="3323" spans="1:4" x14ac:dyDescent="0.2">
      <c r="A3323">
        <v>3319</v>
      </c>
      <c r="B3323" s="14">
        <f>'EstExp 11-17'!K8</f>
        <v>941300</v>
      </c>
      <c r="C3323" s="5">
        <f t="shared" si="50"/>
        <v>-937981</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47500</v>
      </c>
      <c r="C3330" s="5">
        <f t="shared" si="50"/>
        <v>-44174</v>
      </c>
      <c r="D3330" s="6"/>
    </row>
    <row r="3331" spans="1:4" x14ac:dyDescent="0.2">
      <c r="A3331">
        <v>3327</v>
      </c>
      <c r="B3331" s="14">
        <f>'EstExp 11-17'!D217</f>
        <v>33900</v>
      </c>
      <c r="C3331" s="5">
        <f t="shared" si="50"/>
        <v>-30573</v>
      </c>
      <c r="D3331" s="6"/>
    </row>
    <row r="3332" spans="1:4" x14ac:dyDescent="0.2">
      <c r="A3332">
        <v>3328</v>
      </c>
      <c r="B3332" s="14">
        <f>'EstExp 11-17'!D228</f>
        <v>0</v>
      </c>
      <c r="C3332" s="5">
        <f t="shared" si="50"/>
        <v>3328</v>
      </c>
      <c r="D3332" s="6"/>
    </row>
    <row r="3333" spans="1:4" x14ac:dyDescent="0.2">
      <c r="A3333">
        <v>3329</v>
      </c>
      <c r="B3333" s="14">
        <f>'EstExp 11-17'!K215</f>
        <v>47500</v>
      </c>
      <c r="C3333" s="5">
        <f t="shared" si="50"/>
        <v>-44171</v>
      </c>
      <c r="D3333" s="6"/>
    </row>
    <row r="3334" spans="1:4" x14ac:dyDescent="0.2">
      <c r="A3334">
        <v>3330</v>
      </c>
      <c r="B3334" s="14">
        <f>'EstExp 11-17'!K217</f>
        <v>33900</v>
      </c>
      <c r="C3334" s="5">
        <f t="shared" si="50"/>
        <v>-30570</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6608792</v>
      </c>
      <c r="C3354" s="5">
        <f t="shared" si="51"/>
        <v>-6605442</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2659348</v>
      </c>
      <c r="C3357" s="5">
        <f t="shared" si="51"/>
        <v>-2655995</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39445</v>
      </c>
      <c r="C3360" s="5">
        <f t="shared" si="51"/>
        <v>-36089</v>
      </c>
      <c r="D3360" s="6"/>
    </row>
    <row r="3361" spans="1:4" x14ac:dyDescent="0.2">
      <c r="A3361" s="3">
        <v>3357</v>
      </c>
      <c r="C3361" s="5">
        <f t="shared" si="51"/>
        <v>3357</v>
      </c>
      <c r="D3361" s="6"/>
    </row>
    <row r="3362" spans="1:4" x14ac:dyDescent="0.2">
      <c r="A3362">
        <v>3358</v>
      </c>
      <c r="B3362" s="14">
        <f>'CashSum 4'!F3</f>
        <v>0</v>
      </c>
      <c r="C3362" s="5">
        <f t="shared" si="51"/>
        <v>3358</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346825</v>
      </c>
      <c r="C3365" s="5">
        <f t="shared" si="51"/>
        <v>-343464</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0</v>
      </c>
      <c r="C3368" s="5">
        <f t="shared" si="51"/>
        <v>3364</v>
      </c>
      <c r="D3368" s="6"/>
    </row>
    <row r="3369" spans="1:4" x14ac:dyDescent="0.2">
      <c r="A3369" s="3">
        <v>3365</v>
      </c>
      <c r="C3369" s="5">
        <f t="shared" si="51"/>
        <v>3365</v>
      </c>
      <c r="D3369" s="6"/>
    </row>
    <row r="3370" spans="1:4" x14ac:dyDescent="0.2">
      <c r="A3370">
        <v>3366</v>
      </c>
      <c r="B3370" s="14">
        <f>'CashSum 4'!I3</f>
        <v>2552833</v>
      </c>
      <c r="C3370" s="5">
        <f t="shared" si="51"/>
        <v>-2549467</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347</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347</v>
      </c>
    </row>
    <row r="3386" spans="1:4" x14ac:dyDescent="0.2">
      <c r="A3386" s="3">
        <v>3382</v>
      </c>
      <c r="C3386" s="5">
        <f t="shared" si="51"/>
        <v>3382</v>
      </c>
      <c r="D3386" s="6" t="s">
        <v>347</v>
      </c>
    </row>
    <row r="3387" spans="1:4" x14ac:dyDescent="0.2">
      <c r="A3387" s="3">
        <v>3383</v>
      </c>
      <c r="C3387" s="5">
        <f t="shared" si="51"/>
        <v>3383</v>
      </c>
      <c r="D3387" s="6" t="s">
        <v>347</v>
      </c>
    </row>
    <row r="3388" spans="1:4" x14ac:dyDescent="0.2">
      <c r="A3388" s="3">
        <v>3384</v>
      </c>
      <c r="C3388" s="5">
        <f t="shared" si="51"/>
        <v>3384</v>
      </c>
      <c r="D3388" s="6" t="s">
        <v>347</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347</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347</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347</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0</v>
      </c>
      <c r="C3489" s="5">
        <f t="shared" si="53"/>
        <v>3485</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347</v>
      </c>
    </row>
    <row r="3498" spans="1:4" x14ac:dyDescent="0.2">
      <c r="A3498" s="3">
        <v>3494</v>
      </c>
      <c r="C3498" s="5">
        <f t="shared" si="53"/>
        <v>3494</v>
      </c>
      <c r="D3498" s="6"/>
    </row>
    <row r="3499" spans="1:4" x14ac:dyDescent="0.2">
      <c r="A3499" s="3">
        <v>3495</v>
      </c>
      <c r="C3499" s="5">
        <f t="shared" si="53"/>
        <v>3495</v>
      </c>
      <c r="D3499" s="6" t="s">
        <v>347</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0</v>
      </c>
      <c r="C3512" s="5">
        <f t="shared" si="53"/>
        <v>3508</v>
      </c>
      <c r="D3512" s="6"/>
    </row>
    <row r="3513" spans="1:4" x14ac:dyDescent="0.2">
      <c r="A3513">
        <v>3509</v>
      </c>
      <c r="B3513" s="14">
        <f>'BudgetSum 2-3'!K7</f>
        <v>0</v>
      </c>
      <c r="C3513" s="5">
        <f t="shared" si="53"/>
        <v>3509</v>
      </c>
      <c r="D3513" s="6"/>
    </row>
    <row r="3514" spans="1:4" x14ac:dyDescent="0.2">
      <c r="A3514">
        <v>3510</v>
      </c>
      <c r="B3514" s="14">
        <f>'BudgetSum 2-3'!K9</f>
        <v>0</v>
      </c>
      <c r="C3514" s="5">
        <f t="shared" si="53"/>
        <v>3510</v>
      </c>
      <c r="D3514" s="6"/>
    </row>
    <row r="3515" spans="1:4" x14ac:dyDescent="0.2">
      <c r="A3515">
        <v>3511</v>
      </c>
      <c r="B3515" s="14">
        <f>'BudgetSum 2-3'!K14</f>
        <v>0</v>
      </c>
      <c r="C3515" s="5">
        <f t="shared" si="53"/>
        <v>3511</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0</v>
      </c>
      <c r="C3518" s="5">
        <f t="shared" si="53"/>
        <v>3514</v>
      </c>
      <c r="D3518" s="6"/>
    </row>
    <row r="3519" spans="1:4" x14ac:dyDescent="0.2">
      <c r="A3519">
        <v>3515</v>
      </c>
      <c r="B3519" s="14">
        <f>'BudgetSum 2-3'!K22</f>
        <v>0</v>
      </c>
      <c r="C3519" s="5">
        <f t="shared" si="53"/>
        <v>3515</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0</v>
      </c>
      <c r="C3532" s="5">
        <f t="shared" si="54"/>
        <v>3528</v>
      </c>
      <c r="D3532" s="6"/>
    </row>
    <row r="3533" spans="1:4" x14ac:dyDescent="0.2">
      <c r="A3533" s="3">
        <v>3529</v>
      </c>
      <c r="C3533" s="5">
        <f t="shared" si="54"/>
        <v>3529</v>
      </c>
      <c r="D3533" s="6"/>
    </row>
    <row r="3534" spans="1:4" x14ac:dyDescent="0.2">
      <c r="A3534">
        <v>3530</v>
      </c>
      <c r="B3534" s="14">
        <f>'BudgetSum 2-3'!K81</f>
        <v>0</v>
      </c>
      <c r="C3534" s="5">
        <f t="shared" si="54"/>
        <v>3530</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0</v>
      </c>
      <c r="C3574" s="5">
        <f t="shared" si="54"/>
        <v>3570</v>
      </c>
      <c r="D3574" s="6"/>
    </row>
    <row r="3575" spans="1:4" x14ac:dyDescent="0.2">
      <c r="A3575">
        <v>3571</v>
      </c>
      <c r="B3575" s="14">
        <f>'EstExp 11-17'!E349</f>
        <v>0</v>
      </c>
      <c r="C3575" s="5">
        <f t="shared" si="54"/>
        <v>3571</v>
      </c>
      <c r="D3575" s="6"/>
    </row>
    <row r="3576" spans="1:4" x14ac:dyDescent="0.2">
      <c r="A3576">
        <v>3572</v>
      </c>
      <c r="B3576" s="14">
        <f>'EstExp 11-17'!E350</f>
        <v>0</v>
      </c>
      <c r="C3576" s="5">
        <f t="shared" si="54"/>
        <v>3572</v>
      </c>
      <c r="D3576" s="6"/>
    </row>
    <row r="3577" spans="1:4" x14ac:dyDescent="0.2">
      <c r="A3577">
        <v>3573</v>
      </c>
      <c r="B3577" s="14">
        <f>'EstExp 11-17'!E351</f>
        <v>0</v>
      </c>
      <c r="C3577" s="5">
        <f t="shared" si="54"/>
        <v>3573</v>
      </c>
      <c r="D3577" s="6"/>
    </row>
    <row r="3578" spans="1:4" x14ac:dyDescent="0.2">
      <c r="A3578">
        <v>3574</v>
      </c>
      <c r="B3578" s="14">
        <f>'EstExp 11-17'!E352</f>
        <v>0</v>
      </c>
      <c r="C3578" s="5">
        <f t="shared" si="54"/>
        <v>3574</v>
      </c>
      <c r="D3578" s="6"/>
    </row>
    <row r="3579" spans="1:4" x14ac:dyDescent="0.2">
      <c r="A3579">
        <v>3575</v>
      </c>
      <c r="B3579" s="14">
        <f>'EstExp 11-17'!E367</f>
        <v>0</v>
      </c>
      <c r="C3579" s="5">
        <f t="shared" si="54"/>
        <v>3575</v>
      </c>
      <c r="D3579" s="6"/>
    </row>
    <row r="3580" spans="1:4" x14ac:dyDescent="0.2">
      <c r="A3580" s="3">
        <v>3576</v>
      </c>
      <c r="C3580" s="5">
        <f t="shared" si="54"/>
        <v>3576</v>
      </c>
      <c r="D3580" s="7"/>
    </row>
    <row r="3581" spans="1:4" x14ac:dyDescent="0.2">
      <c r="A3581">
        <v>3577</v>
      </c>
      <c r="B3581" s="14">
        <f>'EstExp 11-17'!F348</f>
        <v>0</v>
      </c>
      <c r="C3581" s="5">
        <f t="shared" si="54"/>
        <v>3577</v>
      </c>
      <c r="D3581" s="6"/>
    </row>
    <row r="3582" spans="1:4" x14ac:dyDescent="0.2">
      <c r="A3582">
        <v>3578</v>
      </c>
      <c r="B3582" s="14">
        <f>'EstExp 11-17'!F349</f>
        <v>0</v>
      </c>
      <c r="C3582" s="5">
        <f t="shared" si="54"/>
        <v>3578</v>
      </c>
      <c r="D3582" s="6"/>
    </row>
    <row r="3583" spans="1:4" x14ac:dyDescent="0.2">
      <c r="A3583">
        <v>3579</v>
      </c>
      <c r="B3583" s="14">
        <f>'EstExp 11-17'!F350</f>
        <v>0</v>
      </c>
      <c r="C3583" s="5">
        <f t="shared" si="54"/>
        <v>3579</v>
      </c>
      <c r="D3583" s="6"/>
    </row>
    <row r="3584" spans="1:4" x14ac:dyDescent="0.2">
      <c r="A3584">
        <v>3580</v>
      </c>
      <c r="B3584" s="14">
        <f>'EstExp 11-17'!F351</f>
        <v>0</v>
      </c>
      <c r="C3584" s="5">
        <f t="shared" si="54"/>
        <v>3580</v>
      </c>
      <c r="D3584" s="6"/>
    </row>
    <row r="3585" spans="1:4" x14ac:dyDescent="0.2">
      <c r="A3585">
        <v>3581</v>
      </c>
      <c r="B3585" s="14">
        <f>'EstExp 11-17'!F352</f>
        <v>0</v>
      </c>
      <c r="C3585" s="5">
        <f t="shared" si="54"/>
        <v>3581</v>
      </c>
      <c r="D3585" s="6"/>
    </row>
    <row r="3586" spans="1:4" x14ac:dyDescent="0.2">
      <c r="A3586">
        <v>3582</v>
      </c>
      <c r="B3586" s="14">
        <f>'EstExp 11-17'!F367</f>
        <v>0</v>
      </c>
      <c r="C3586" s="5">
        <f t="shared" si="54"/>
        <v>3582</v>
      </c>
      <c r="D3586" s="6"/>
    </row>
    <row r="3587" spans="1:4" x14ac:dyDescent="0.2">
      <c r="A3587" s="3">
        <v>3583</v>
      </c>
      <c r="C3587" s="5">
        <f t="shared" si="54"/>
        <v>3583</v>
      </c>
      <c r="D3587" s="7"/>
    </row>
    <row r="3588" spans="1:4" x14ac:dyDescent="0.2">
      <c r="A3588">
        <v>3584</v>
      </c>
      <c r="B3588" s="14">
        <f>'EstExp 11-17'!G348</f>
        <v>0</v>
      </c>
      <c r="C3588" s="5">
        <f t="shared" si="54"/>
        <v>3584</v>
      </c>
      <c r="D3588" s="6"/>
    </row>
    <row r="3589" spans="1:4" x14ac:dyDescent="0.2">
      <c r="A3589">
        <v>3585</v>
      </c>
      <c r="B3589" s="14">
        <f>'EstExp 11-17'!G349</f>
        <v>0</v>
      </c>
      <c r="C3589" s="5">
        <f t="shared" si="54"/>
        <v>3585</v>
      </c>
      <c r="D3589" s="6"/>
    </row>
    <row r="3590" spans="1:4" x14ac:dyDescent="0.2">
      <c r="A3590">
        <v>3586</v>
      </c>
      <c r="B3590" s="14">
        <f>'EstExp 11-17'!G350</f>
        <v>0</v>
      </c>
      <c r="C3590" s="5">
        <f t="shared" si="54"/>
        <v>3586</v>
      </c>
      <c r="D3590" s="6"/>
    </row>
    <row r="3591" spans="1:4" x14ac:dyDescent="0.2">
      <c r="A3591">
        <v>3587</v>
      </c>
      <c r="B3591" s="14">
        <f>'EstExp 11-17'!G351</f>
        <v>0</v>
      </c>
      <c r="C3591" s="5">
        <f t="shared" ref="C3591:C3654" si="55">A3591-B3591</f>
        <v>3587</v>
      </c>
      <c r="D3591" s="6"/>
    </row>
    <row r="3592" spans="1:4" x14ac:dyDescent="0.2">
      <c r="A3592">
        <v>3588</v>
      </c>
      <c r="B3592" s="14">
        <f>'EstExp 11-17'!G352</f>
        <v>0</v>
      </c>
      <c r="C3592" s="5">
        <f t="shared" si="55"/>
        <v>3588</v>
      </c>
      <c r="D3592" s="6"/>
    </row>
    <row r="3593" spans="1:4" x14ac:dyDescent="0.2">
      <c r="A3593">
        <v>3589</v>
      </c>
      <c r="B3593" s="14">
        <f>'EstExp 11-17'!G367</f>
        <v>0</v>
      </c>
      <c r="C3593" s="5">
        <f t="shared" si="55"/>
        <v>3589</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347</v>
      </c>
    </row>
    <row r="3606" spans="1:4" x14ac:dyDescent="0.2">
      <c r="A3606" s="4">
        <v>3602</v>
      </c>
      <c r="B3606" s="15">
        <f>'EstExp 11-17'!H357</f>
        <v>0</v>
      </c>
      <c r="C3606" s="5">
        <f t="shared" si="55"/>
        <v>3602</v>
      </c>
      <c r="D3606" s="9" t="s">
        <v>347</v>
      </c>
    </row>
    <row r="3607" spans="1:4" x14ac:dyDescent="0.2">
      <c r="A3607" s="3">
        <v>3603</v>
      </c>
      <c r="C3607" s="5">
        <f t="shared" si="55"/>
        <v>3603</v>
      </c>
      <c r="D3607" s="6" t="s">
        <v>347</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0</v>
      </c>
      <c r="C3611" s="5">
        <f t="shared" si="55"/>
        <v>3607</v>
      </c>
      <c r="D3611" s="6"/>
    </row>
    <row r="3612" spans="1:4" x14ac:dyDescent="0.2">
      <c r="A3612">
        <v>3608</v>
      </c>
      <c r="B3612" s="14">
        <f>'EstExp 11-17'!K349</f>
        <v>0</v>
      </c>
      <c r="C3612" s="5">
        <f t="shared" si="55"/>
        <v>3608</v>
      </c>
      <c r="D3612" s="6"/>
    </row>
    <row r="3613" spans="1:4" x14ac:dyDescent="0.2">
      <c r="A3613">
        <v>3609</v>
      </c>
      <c r="B3613" s="14">
        <f>'EstExp 11-17'!K350</f>
        <v>0</v>
      </c>
      <c r="C3613" s="5">
        <f t="shared" si="55"/>
        <v>3609</v>
      </c>
      <c r="D3613" s="6"/>
    </row>
    <row r="3614" spans="1:4" x14ac:dyDescent="0.2">
      <c r="A3614">
        <v>3610</v>
      </c>
      <c r="B3614" s="14">
        <f>'EstExp 11-17'!K351</f>
        <v>0</v>
      </c>
      <c r="C3614" s="5">
        <f t="shared" si="55"/>
        <v>3610</v>
      </c>
      <c r="D3614" s="6"/>
    </row>
    <row r="3615" spans="1:4" x14ac:dyDescent="0.2">
      <c r="A3615">
        <v>3611</v>
      </c>
      <c r="B3615" s="14">
        <f>'EstExp 11-17'!K352</f>
        <v>0</v>
      </c>
      <c r="C3615" s="5">
        <f t="shared" si="55"/>
        <v>3611</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0</v>
      </c>
      <c r="C3621" s="5">
        <f t="shared" si="55"/>
        <v>3617</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0</v>
      </c>
      <c r="C3624" s="5">
        <f t="shared" si="55"/>
        <v>3620</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347</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347</v>
      </c>
    </row>
    <row r="4040" spans="1:4" x14ac:dyDescent="0.2">
      <c r="A4040" s="3">
        <v>4036</v>
      </c>
      <c r="C4040" s="5">
        <f t="shared" si="62"/>
        <v>4036</v>
      </c>
      <c r="D4040" s="6" t="s">
        <v>347</v>
      </c>
    </row>
    <row r="4041" spans="1:4" x14ac:dyDescent="0.2">
      <c r="A4041" s="3">
        <v>4037</v>
      </c>
      <c r="C4041" s="5">
        <f t="shared" si="62"/>
        <v>4037</v>
      </c>
      <c r="D4041" s="6" t="s">
        <v>347</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188</v>
      </c>
    </row>
    <row r="4045" spans="1:4" x14ac:dyDescent="0.2">
      <c r="A4045" s="13">
        <v>4041</v>
      </c>
      <c r="C4045" s="5">
        <f t="shared" si="62"/>
        <v>4041</v>
      </c>
      <c r="D4045" s="12" t="s">
        <v>347</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8628865</v>
      </c>
      <c r="C4065" s="5">
        <f t="shared" si="62"/>
        <v>-8624804</v>
      </c>
      <c r="D4065" s="6"/>
    </row>
    <row r="4066" spans="1:4" x14ac:dyDescent="0.2">
      <c r="A4066">
        <v>4062</v>
      </c>
      <c r="B4066" s="14">
        <f>'BudgetSum 2-3'!D11</f>
        <v>990000</v>
      </c>
      <c r="C4066" s="5">
        <f t="shared" si="62"/>
        <v>-985938</v>
      </c>
      <c r="D4066" s="6"/>
    </row>
    <row r="4067" spans="1:4" x14ac:dyDescent="0.2">
      <c r="A4067">
        <v>4063</v>
      </c>
      <c r="B4067" s="14">
        <f>'BudgetSum 2-3'!E11</f>
        <v>400</v>
      </c>
      <c r="C4067" s="5">
        <f t="shared" si="62"/>
        <v>3663</v>
      </c>
      <c r="D4067" s="6"/>
    </row>
    <row r="4068" spans="1:4" x14ac:dyDescent="0.2">
      <c r="A4068">
        <v>4064</v>
      </c>
      <c r="B4068" s="14">
        <f>'BudgetSum 2-3'!F11</f>
        <v>445300</v>
      </c>
      <c r="C4068" s="5">
        <f t="shared" si="62"/>
        <v>-441236</v>
      </c>
      <c r="D4068" s="6"/>
    </row>
    <row r="4069" spans="1:4" x14ac:dyDescent="0.2">
      <c r="A4069">
        <v>4065</v>
      </c>
      <c r="B4069" s="14">
        <f>'BudgetSum 2-3'!G11</f>
        <v>425500</v>
      </c>
      <c r="C4069" s="5">
        <f t="shared" si="62"/>
        <v>-421435</v>
      </c>
      <c r="D4069" s="6"/>
    </row>
    <row r="4070" spans="1:4" x14ac:dyDescent="0.2">
      <c r="A4070">
        <v>4066</v>
      </c>
      <c r="B4070" s="14">
        <f>'BudgetSum 2-3'!H11</f>
        <v>0</v>
      </c>
      <c r="C4070" s="5">
        <f t="shared" si="62"/>
        <v>4066</v>
      </c>
      <c r="D4070" s="6"/>
    </row>
    <row r="4071" spans="1:4" x14ac:dyDescent="0.2">
      <c r="A4071">
        <v>4067</v>
      </c>
      <c r="B4071" s="14">
        <f>'BudgetSum 2-3'!I11</f>
        <v>52300</v>
      </c>
      <c r="C4071" s="5">
        <f t="shared" si="62"/>
        <v>-48233</v>
      </c>
      <c r="D4071" s="6"/>
    </row>
    <row r="4072" spans="1:4" x14ac:dyDescent="0.2">
      <c r="A4072" s="3">
        <v>4068</v>
      </c>
      <c r="C4072" s="5">
        <f t="shared" si="62"/>
        <v>4068</v>
      </c>
      <c r="D4072" s="6" t="s">
        <v>347</v>
      </c>
    </row>
    <row r="4073" spans="1:4" x14ac:dyDescent="0.2">
      <c r="A4073">
        <v>4069</v>
      </c>
      <c r="B4073" s="14">
        <f>'BudgetSum 2-3'!K11</f>
        <v>0</v>
      </c>
      <c r="C4073" s="5">
        <f t="shared" si="62"/>
        <v>4069</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8435224</v>
      </c>
      <c r="C4079" s="5">
        <f t="shared" si="62"/>
        <v>-8431149</v>
      </c>
      <c r="D4079" s="6"/>
    </row>
    <row r="4080" spans="1:4" x14ac:dyDescent="0.2">
      <c r="A4080">
        <v>4076</v>
      </c>
      <c r="B4080" s="14">
        <f>'BudgetSum 2-3'!D21</f>
        <v>983980</v>
      </c>
      <c r="C4080" s="5">
        <f t="shared" si="62"/>
        <v>-979904</v>
      </c>
      <c r="D4080" s="6"/>
    </row>
    <row r="4081" spans="1:4" x14ac:dyDescent="0.2">
      <c r="A4081">
        <v>4077</v>
      </c>
      <c r="B4081" s="14">
        <f>'BudgetSum 2-3'!E21</f>
        <v>300</v>
      </c>
      <c r="C4081" s="5">
        <f t="shared" si="62"/>
        <v>3777</v>
      </c>
      <c r="D4081" s="6"/>
    </row>
    <row r="4082" spans="1:4" x14ac:dyDescent="0.2">
      <c r="A4082">
        <v>4078</v>
      </c>
      <c r="B4082" s="14">
        <f>'BudgetSum 2-3'!F21</f>
        <v>400300</v>
      </c>
      <c r="C4082" s="5">
        <f t="shared" si="62"/>
        <v>-396222</v>
      </c>
      <c r="D4082" s="6"/>
    </row>
    <row r="4083" spans="1:4" x14ac:dyDescent="0.2">
      <c r="A4083">
        <v>4079</v>
      </c>
      <c r="B4083" s="14">
        <f>'BudgetSum 2-3'!G21</f>
        <v>225400</v>
      </c>
      <c r="C4083" s="5">
        <f t="shared" si="62"/>
        <v>-221321</v>
      </c>
      <c r="D4083" s="6"/>
    </row>
    <row r="4084" spans="1:4" x14ac:dyDescent="0.2">
      <c r="A4084">
        <v>4080</v>
      </c>
      <c r="B4084" s="14">
        <f>'BudgetSum 2-3'!H21</f>
        <v>0</v>
      </c>
      <c r="C4084" s="5">
        <f t="shared" si="62"/>
        <v>4080</v>
      </c>
      <c r="D4084" s="6"/>
    </row>
    <row r="4085" spans="1:4" x14ac:dyDescent="0.2">
      <c r="A4085" s="3">
        <v>4081</v>
      </c>
      <c r="C4085" s="5">
        <f t="shared" si="62"/>
        <v>4081</v>
      </c>
      <c r="D4085" s="7"/>
    </row>
    <row r="4086" spans="1:4" x14ac:dyDescent="0.2">
      <c r="A4086" s="3">
        <v>4082</v>
      </c>
      <c r="C4086" s="5">
        <f t="shared" si="62"/>
        <v>4082</v>
      </c>
      <c r="D4086" s="6" t="s">
        <v>347</v>
      </c>
    </row>
    <row r="4087" spans="1:4" x14ac:dyDescent="0.2">
      <c r="A4087">
        <v>4083</v>
      </c>
      <c r="B4087" s="14">
        <f>'BudgetSum 2-3'!K21</f>
        <v>0</v>
      </c>
      <c r="C4087" s="5">
        <f t="shared" si="62"/>
        <v>4083</v>
      </c>
      <c r="D4087" s="6"/>
    </row>
    <row r="4088" spans="1:4" x14ac:dyDescent="0.2">
      <c r="A4088" s="3">
        <v>4084</v>
      </c>
      <c r="C4088" s="5">
        <f t="shared" si="62"/>
        <v>4084</v>
      </c>
      <c r="D4088" s="6" t="s">
        <v>347</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347</v>
      </c>
    </row>
    <row r="4094" spans="1:4" x14ac:dyDescent="0.2">
      <c r="A4094" s="3">
        <v>4090</v>
      </c>
      <c r="C4094" s="5">
        <f t="shared" si="62"/>
        <v>4090</v>
      </c>
      <c r="D4094" s="6" t="s">
        <v>347</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347</v>
      </c>
    </row>
    <row r="4105" spans="1:4" x14ac:dyDescent="0.2">
      <c r="A4105" s="3">
        <v>4101</v>
      </c>
      <c r="C4105" s="5">
        <f t="shared" si="63"/>
        <v>4101</v>
      </c>
      <c r="D4105" s="6" t="s">
        <v>347</v>
      </c>
    </row>
    <row r="4106" spans="1:4" x14ac:dyDescent="0.2">
      <c r="A4106" s="3">
        <v>4102</v>
      </c>
      <c r="C4106" s="5">
        <f t="shared" si="63"/>
        <v>4102</v>
      </c>
      <c r="D4106" s="6" t="s">
        <v>347</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347</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347</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347</v>
      </c>
    </row>
    <row r="4141" spans="1:4" x14ac:dyDescent="0.2">
      <c r="A4141" s="3">
        <v>4137</v>
      </c>
      <c r="C4141" s="5">
        <f t="shared" si="63"/>
        <v>4137</v>
      </c>
      <c r="D4141" s="6" t="s">
        <v>347</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347</v>
      </c>
    </row>
    <row r="4148" spans="1:4" x14ac:dyDescent="0.2">
      <c r="A4148" s="3">
        <v>4144</v>
      </c>
      <c r="C4148" s="5">
        <f t="shared" si="63"/>
        <v>4144</v>
      </c>
      <c r="D4148" s="6" t="s">
        <v>347</v>
      </c>
    </row>
    <row r="4149" spans="1:4" x14ac:dyDescent="0.2">
      <c r="A4149" s="3">
        <v>4145</v>
      </c>
      <c r="C4149" s="5">
        <f t="shared" si="63"/>
        <v>4145</v>
      </c>
      <c r="D4149" s="6" t="s">
        <v>347</v>
      </c>
    </row>
    <row r="4150" spans="1:4" x14ac:dyDescent="0.2">
      <c r="A4150" s="3">
        <v>4146</v>
      </c>
      <c r="C4150" s="5">
        <f t="shared" si="63"/>
        <v>4146</v>
      </c>
      <c r="D4150" s="6" t="s">
        <v>347</v>
      </c>
    </row>
    <row r="4151" spans="1:4" x14ac:dyDescent="0.2">
      <c r="A4151" s="3">
        <v>4147</v>
      </c>
      <c r="C4151" s="5">
        <f t="shared" si="63"/>
        <v>4147</v>
      </c>
      <c r="D4151" s="6" t="s">
        <v>347</v>
      </c>
    </row>
    <row r="4152" spans="1:4" x14ac:dyDescent="0.2">
      <c r="A4152" s="3">
        <v>4148</v>
      </c>
      <c r="C4152" s="5">
        <f t="shared" si="63"/>
        <v>4148</v>
      </c>
      <c r="D4152" s="6" t="s">
        <v>347</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347</v>
      </c>
    </row>
    <row r="4156" spans="1:4" x14ac:dyDescent="0.2">
      <c r="A4156" s="3">
        <v>4152</v>
      </c>
      <c r="C4156" s="5">
        <f t="shared" si="63"/>
        <v>4152</v>
      </c>
      <c r="D4156" s="6" t="s">
        <v>347</v>
      </c>
    </row>
    <row r="4157" spans="1:4" x14ac:dyDescent="0.2">
      <c r="A4157" s="3">
        <v>4153</v>
      </c>
      <c r="C4157" s="5">
        <f t="shared" si="63"/>
        <v>4153</v>
      </c>
      <c r="D4157" s="6" t="s">
        <v>347</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347</v>
      </c>
    </row>
    <row r="4162" spans="1:4" x14ac:dyDescent="0.2">
      <c r="A4162" s="3">
        <v>4158</v>
      </c>
      <c r="C4162" s="5">
        <f t="shared" si="63"/>
        <v>4158</v>
      </c>
      <c r="D4162" s="6" t="s">
        <v>347</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347</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347</v>
      </c>
    </row>
    <row r="4195" spans="1:4" x14ac:dyDescent="0.2">
      <c r="A4195" s="3">
        <v>4191</v>
      </c>
      <c r="C4195" s="5">
        <f t="shared" si="64"/>
        <v>4191</v>
      </c>
      <c r="D4195" s="6" t="s">
        <v>347</v>
      </c>
    </row>
    <row r="4196" spans="1:4" x14ac:dyDescent="0.2">
      <c r="A4196" s="3">
        <v>4192</v>
      </c>
      <c r="C4196" s="5">
        <f t="shared" si="64"/>
        <v>4192</v>
      </c>
      <c r="D4196" s="6" t="s">
        <v>347</v>
      </c>
    </row>
    <row r="4197" spans="1:4" x14ac:dyDescent="0.2">
      <c r="A4197" s="3">
        <v>4193</v>
      </c>
      <c r="C4197" s="5">
        <f t="shared" si="64"/>
        <v>4193</v>
      </c>
      <c r="D4197" s="6" t="s">
        <v>347</v>
      </c>
    </row>
    <row r="4198" spans="1:4" x14ac:dyDescent="0.2">
      <c r="A4198" s="3">
        <v>4194</v>
      </c>
      <c r="C4198" s="5">
        <f t="shared" si="64"/>
        <v>4194</v>
      </c>
      <c r="D4198" s="6" t="s">
        <v>347</v>
      </c>
    </row>
    <row r="4199" spans="1:4" x14ac:dyDescent="0.2">
      <c r="A4199" s="3">
        <v>4195</v>
      </c>
      <c r="C4199" s="5">
        <f t="shared" si="64"/>
        <v>4195</v>
      </c>
      <c r="D4199" s="6" t="s">
        <v>347</v>
      </c>
    </row>
    <row r="4200" spans="1:4" x14ac:dyDescent="0.2">
      <c r="A4200" s="3">
        <v>4196</v>
      </c>
      <c r="C4200" s="5">
        <f t="shared" si="64"/>
        <v>4196</v>
      </c>
      <c r="D4200" s="6" t="s">
        <v>347</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347</v>
      </c>
    </row>
    <row r="4206" spans="1:4" x14ac:dyDescent="0.2">
      <c r="A4206" s="3">
        <v>4202</v>
      </c>
      <c r="C4206" s="5">
        <f t="shared" si="64"/>
        <v>4202</v>
      </c>
      <c r="D4206" s="6" t="s">
        <v>347</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347</v>
      </c>
    </row>
    <row r="4267" spans="1:4" x14ac:dyDescent="0.2">
      <c r="A4267" s="3">
        <v>4263</v>
      </c>
      <c r="C4267" s="5">
        <f t="shared" si="65"/>
        <v>4263</v>
      </c>
      <c r="D4267" s="6" t="s">
        <v>347</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0</v>
      </c>
      <c r="C4301" s="5">
        <f t="shared" si="66"/>
        <v>4297</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0</v>
      </c>
      <c r="C4305" s="5">
        <f t="shared" si="66"/>
        <v>4301</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347</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347</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347</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0</v>
      </c>
      <c r="C4322" s="5">
        <f t="shared" si="66"/>
        <v>4318</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347</v>
      </c>
    </row>
    <row r="4327" spans="1:4" x14ac:dyDescent="0.2">
      <c r="A4327" s="3">
        <v>4323</v>
      </c>
      <c r="C4327" s="5">
        <f t="shared" si="66"/>
        <v>4323</v>
      </c>
      <c r="D4327" s="6" t="s">
        <v>347</v>
      </c>
    </row>
    <row r="4328" spans="1:4" x14ac:dyDescent="0.2">
      <c r="A4328" s="3">
        <v>4324</v>
      </c>
      <c r="C4328" s="5">
        <f t="shared" si="66"/>
        <v>4324</v>
      </c>
      <c r="D4328" s="6" t="s">
        <v>347</v>
      </c>
    </row>
    <row r="4329" spans="1:4" x14ac:dyDescent="0.2">
      <c r="A4329" s="3">
        <v>4325</v>
      </c>
      <c r="C4329" s="5">
        <f t="shared" si="66"/>
        <v>4325</v>
      </c>
      <c r="D4329" s="6" t="s">
        <v>347</v>
      </c>
    </row>
    <row r="4330" spans="1:4" x14ac:dyDescent="0.2">
      <c r="A4330" s="3">
        <v>4326</v>
      </c>
      <c r="C4330" s="5">
        <f t="shared" si="66"/>
        <v>4326</v>
      </c>
      <c r="D4330" s="6" t="s">
        <v>347</v>
      </c>
    </row>
    <row r="4331" spans="1:4" x14ac:dyDescent="0.2">
      <c r="A4331" s="3">
        <v>4327</v>
      </c>
      <c r="C4331" s="5">
        <f t="shared" si="66"/>
        <v>4327</v>
      </c>
      <c r="D4331" s="6" t="s">
        <v>347</v>
      </c>
    </row>
    <row r="4332" spans="1:4" x14ac:dyDescent="0.2">
      <c r="A4332" s="3">
        <v>4328</v>
      </c>
      <c r="C4332" s="5">
        <f t="shared" si="66"/>
        <v>4328</v>
      </c>
      <c r="D4332" s="6" t="s">
        <v>347</v>
      </c>
    </row>
    <row r="4333" spans="1:4" x14ac:dyDescent="0.2">
      <c r="A4333" s="3">
        <v>4329</v>
      </c>
      <c r="C4333" s="5">
        <f t="shared" si="66"/>
        <v>4329</v>
      </c>
      <c r="D4333" s="6" t="s">
        <v>347</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0</v>
      </c>
      <c r="C4338" s="5">
        <f t="shared" si="66"/>
        <v>4334</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766</v>
      </c>
    </row>
    <row r="4343" spans="1:4" x14ac:dyDescent="0.2">
      <c r="A4343" s="3">
        <v>4339</v>
      </c>
      <c r="C4343" s="5">
        <f t="shared" si="66"/>
        <v>4339</v>
      </c>
      <c r="D4343" s="6" t="s">
        <v>766</v>
      </c>
    </row>
    <row r="4344" spans="1:4" x14ac:dyDescent="0.2">
      <c r="A4344" s="3">
        <v>4340</v>
      </c>
      <c r="C4344" s="5">
        <f t="shared" si="66"/>
        <v>4340</v>
      </c>
      <c r="D4344" s="6" t="s">
        <v>766</v>
      </c>
    </row>
    <row r="4345" spans="1:4" x14ac:dyDescent="0.2">
      <c r="A4345" s="3">
        <v>4341</v>
      </c>
      <c r="C4345" s="5">
        <f t="shared" si="66"/>
        <v>4341</v>
      </c>
      <c r="D4345" s="6" t="s">
        <v>766</v>
      </c>
    </row>
    <row r="4346" spans="1:4" x14ac:dyDescent="0.2">
      <c r="A4346" s="3">
        <v>4342</v>
      </c>
      <c r="C4346" s="5">
        <f t="shared" si="66"/>
        <v>4342</v>
      </c>
      <c r="D4346" s="6" t="s">
        <v>347</v>
      </c>
    </row>
    <row r="4347" spans="1:4" x14ac:dyDescent="0.2">
      <c r="A4347" s="3">
        <v>4343</v>
      </c>
      <c r="C4347" s="5">
        <f t="shared" si="66"/>
        <v>4343</v>
      </c>
      <c r="D4347" s="6" t="s">
        <v>347</v>
      </c>
    </row>
    <row r="4348" spans="1:4" x14ac:dyDescent="0.2">
      <c r="A4348" s="3">
        <v>4344</v>
      </c>
      <c r="C4348" s="5">
        <f t="shared" si="66"/>
        <v>4344</v>
      </c>
      <c r="D4348" s="6" t="s">
        <v>347</v>
      </c>
    </row>
    <row r="4349" spans="1:4" x14ac:dyDescent="0.2">
      <c r="A4349" s="3">
        <v>4345</v>
      </c>
      <c r="C4349" s="5">
        <f t="shared" si="66"/>
        <v>4345</v>
      </c>
      <c r="D4349" s="6" t="s">
        <v>347</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-10000</v>
      </c>
      <c r="C4354" s="5">
        <f t="shared" si="66"/>
        <v>14350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20996</v>
      </c>
      <c r="C4358" s="5">
        <f t="shared" si="66"/>
        <v>-16642</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14544</v>
      </c>
      <c r="C4361" s="5">
        <f t="shared" si="67"/>
        <v>-10187</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347</v>
      </c>
    </row>
    <row r="4366" spans="1:4" x14ac:dyDescent="0.2">
      <c r="A4366" s="3">
        <v>4362</v>
      </c>
      <c r="C4366" s="5">
        <f t="shared" si="67"/>
        <v>4362</v>
      </c>
      <c r="D4366" s="6" t="s">
        <v>347</v>
      </c>
    </row>
    <row r="4367" spans="1:4" x14ac:dyDescent="0.2">
      <c r="A4367" s="3">
        <v>4363</v>
      </c>
      <c r="C4367" s="5">
        <f t="shared" si="67"/>
        <v>4363</v>
      </c>
      <c r="D4367" s="6" t="s">
        <v>347</v>
      </c>
    </row>
    <row r="4368" spans="1:4" x14ac:dyDescent="0.2">
      <c r="A4368" s="3">
        <v>4364</v>
      </c>
      <c r="C4368" s="5">
        <f t="shared" si="67"/>
        <v>4364</v>
      </c>
      <c r="D4368" s="6" t="s">
        <v>347</v>
      </c>
    </row>
    <row r="4369" spans="1:4" x14ac:dyDescent="0.2">
      <c r="A4369" s="3">
        <v>4365</v>
      </c>
      <c r="C4369" s="5">
        <f t="shared" si="67"/>
        <v>4365</v>
      </c>
      <c r="D4369" s="6" t="s">
        <v>347</v>
      </c>
    </row>
    <row r="4370" spans="1:4" x14ac:dyDescent="0.2">
      <c r="A4370" s="3">
        <v>4366</v>
      </c>
      <c r="C4370" s="5">
        <f t="shared" si="67"/>
        <v>4366</v>
      </c>
      <c r="D4370" s="6" t="s">
        <v>347</v>
      </c>
    </row>
    <row r="4371" spans="1:4" x14ac:dyDescent="0.2">
      <c r="A4371" s="3">
        <v>4367</v>
      </c>
      <c r="C4371" s="5">
        <f t="shared" si="67"/>
        <v>4367</v>
      </c>
      <c r="D4371" s="6" t="s">
        <v>347</v>
      </c>
    </row>
    <row r="4372" spans="1:4" x14ac:dyDescent="0.2">
      <c r="A4372" s="3">
        <v>4368</v>
      </c>
      <c r="C4372" s="5">
        <f t="shared" si="67"/>
        <v>4368</v>
      </c>
      <c r="D4372" s="6" t="s">
        <v>347</v>
      </c>
    </row>
    <row r="4373" spans="1:4" x14ac:dyDescent="0.2">
      <c r="A4373" s="3">
        <v>4369</v>
      </c>
      <c r="C4373" s="5">
        <f t="shared" si="67"/>
        <v>4369</v>
      </c>
      <c r="D4373" s="6" t="s">
        <v>347</v>
      </c>
    </row>
    <row r="4374" spans="1:4" x14ac:dyDescent="0.2">
      <c r="A4374" s="3">
        <v>4370</v>
      </c>
      <c r="C4374" s="5">
        <f t="shared" si="67"/>
        <v>4370</v>
      </c>
      <c r="D4374" s="6" t="s">
        <v>347</v>
      </c>
    </row>
    <row r="4375" spans="1:4" x14ac:dyDescent="0.2">
      <c r="A4375" s="3">
        <v>4371</v>
      </c>
      <c r="C4375" s="5">
        <f t="shared" si="67"/>
        <v>4371</v>
      </c>
      <c r="D4375" s="6" t="s">
        <v>347</v>
      </c>
    </row>
    <row r="4376" spans="1:4" x14ac:dyDescent="0.2">
      <c r="A4376" s="3">
        <v>4372</v>
      </c>
      <c r="C4376" s="5">
        <f t="shared" si="67"/>
        <v>4372</v>
      </c>
      <c r="D4376" s="6" t="s">
        <v>347</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347</v>
      </c>
    </row>
    <row r="4380" spans="1:4" x14ac:dyDescent="0.2">
      <c r="A4380" s="3">
        <v>4376</v>
      </c>
      <c r="C4380" s="5">
        <f t="shared" si="67"/>
        <v>4376</v>
      </c>
      <c r="D4380" s="6"/>
    </row>
    <row r="4381" spans="1:4" x14ac:dyDescent="0.2">
      <c r="A4381" s="3">
        <v>4377</v>
      </c>
      <c r="C4381" s="5">
        <f t="shared" si="67"/>
        <v>4377</v>
      </c>
      <c r="D4381" s="6" t="s">
        <v>347</v>
      </c>
    </row>
    <row r="4382" spans="1:4" x14ac:dyDescent="0.2">
      <c r="A4382" s="3">
        <v>4378</v>
      </c>
      <c r="C4382" s="5">
        <f t="shared" si="67"/>
        <v>4378</v>
      </c>
      <c r="D4382" s="6" t="s">
        <v>347</v>
      </c>
    </row>
    <row r="4383" spans="1:4" x14ac:dyDescent="0.2">
      <c r="A4383" s="3">
        <v>4379</v>
      </c>
      <c r="C4383" s="5">
        <f t="shared" si="67"/>
        <v>4379</v>
      </c>
      <c r="D4383" s="6" t="s">
        <v>347</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347</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0</v>
      </c>
      <c r="C4704" s="5">
        <f t="shared" si="72"/>
        <v>4700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346</v>
      </c>
    </row>
    <row r="4711" spans="1:4" x14ac:dyDescent="0.2">
      <c r="A4711" s="3">
        <v>4707</v>
      </c>
      <c r="C4711" s="5">
        <f t="shared" si="72"/>
        <v>4707</v>
      </c>
      <c r="D4711" s="6" t="s">
        <v>346</v>
      </c>
    </row>
    <row r="4712" spans="1:4" x14ac:dyDescent="0.2">
      <c r="A4712" s="3">
        <v>4708</v>
      </c>
      <c r="C4712" s="5">
        <f t="shared" si="72"/>
        <v>4708</v>
      </c>
      <c r="D4712" s="6" t="s">
        <v>346</v>
      </c>
    </row>
    <row r="4713" spans="1:4" x14ac:dyDescent="0.2">
      <c r="A4713" s="3">
        <v>4709</v>
      </c>
      <c r="C4713" s="5">
        <f t="shared" si="72"/>
        <v>4709</v>
      </c>
      <c r="D4713" s="6" t="s">
        <v>346</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346</v>
      </c>
    </row>
    <row r="4734" spans="1:4" x14ac:dyDescent="0.2">
      <c r="A4734" s="3">
        <v>4730</v>
      </c>
      <c r="C4734" s="5">
        <f t="shared" si="72"/>
        <v>4730</v>
      </c>
      <c r="D4734" s="6" t="s">
        <v>346</v>
      </c>
    </row>
    <row r="4735" spans="1:4" x14ac:dyDescent="0.2">
      <c r="A4735">
        <v>4731</v>
      </c>
      <c r="B4735" s="14">
        <f>'EstRev 5-10'!C167</f>
        <v>0</v>
      </c>
      <c r="C4735" s="5">
        <f t="shared" si="72"/>
        <v>4731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346</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346</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346</v>
      </c>
    </row>
    <row r="4775" spans="1:4" x14ac:dyDescent="0.2">
      <c r="A4775" s="3">
        <v>4771</v>
      </c>
      <c r="C4775" s="5">
        <f t="shared" si="73"/>
        <v>4771</v>
      </c>
      <c r="D4775" s="6" t="s">
        <v>346</v>
      </c>
    </row>
    <row r="4776" spans="1:4" x14ac:dyDescent="0.2">
      <c r="A4776" s="3">
        <v>4772</v>
      </c>
      <c r="C4776" s="5">
        <f t="shared" si="73"/>
        <v>4772</v>
      </c>
      <c r="D4776" s="6" t="s">
        <v>346</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346</v>
      </c>
    </row>
    <row r="4790" spans="1:4" x14ac:dyDescent="0.2">
      <c r="A4790" s="3">
        <v>4786</v>
      </c>
      <c r="C4790" s="5">
        <f t="shared" si="73"/>
        <v>4786</v>
      </c>
      <c r="D4790" s="6" t="s">
        <v>346</v>
      </c>
    </row>
    <row r="4791" spans="1:4" x14ac:dyDescent="0.2">
      <c r="A4791" s="3">
        <v>4787</v>
      </c>
      <c r="C4791" s="5">
        <f t="shared" si="73"/>
        <v>4787</v>
      </c>
      <c r="D4791" s="6" t="s">
        <v>346</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346</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347</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346</v>
      </c>
    </row>
    <row r="4816" spans="1:4" x14ac:dyDescent="0.2">
      <c r="A4816" s="3">
        <v>4812</v>
      </c>
      <c r="C4816" s="5">
        <f t="shared" si="74"/>
        <v>4812</v>
      </c>
      <c r="D4816" s="7"/>
    </row>
    <row r="4817" spans="1:4" x14ac:dyDescent="0.2">
      <c r="A4817" s="3">
        <v>4813</v>
      </c>
      <c r="C4817" s="5">
        <f t="shared" si="74"/>
        <v>4813</v>
      </c>
      <c r="D4817" s="6" t="s">
        <v>766</v>
      </c>
    </row>
    <row r="4818" spans="1:4" x14ac:dyDescent="0.2">
      <c r="A4818" s="3">
        <v>4814</v>
      </c>
      <c r="C4818" s="5">
        <f t="shared" si="74"/>
        <v>4814</v>
      </c>
      <c r="D4818" s="18" t="s">
        <v>766</v>
      </c>
    </row>
    <row r="4819" spans="1:4" x14ac:dyDescent="0.2">
      <c r="A4819" s="3">
        <v>4815</v>
      </c>
      <c r="C4819" s="5">
        <f t="shared" si="74"/>
        <v>4815</v>
      </c>
      <c r="D4819" s="18" t="s">
        <v>766</v>
      </c>
    </row>
    <row r="4820" spans="1:4" x14ac:dyDescent="0.2">
      <c r="A4820" s="3">
        <v>4816</v>
      </c>
      <c r="C4820" s="5">
        <f t="shared" si="74"/>
        <v>4816</v>
      </c>
      <c r="D4820" s="18" t="s">
        <v>766</v>
      </c>
    </row>
    <row r="4821" spans="1:4" x14ac:dyDescent="0.2">
      <c r="A4821" s="3">
        <v>4817</v>
      </c>
      <c r="C4821" s="5">
        <f t="shared" si="74"/>
        <v>4817</v>
      </c>
      <c r="D4821" s="18" t="s">
        <v>766</v>
      </c>
    </row>
    <row r="4822" spans="1:4" x14ac:dyDescent="0.2">
      <c r="A4822" s="3">
        <v>4818</v>
      </c>
      <c r="C4822" s="5">
        <f t="shared" si="74"/>
        <v>4818</v>
      </c>
      <c r="D4822" s="18" t="s">
        <v>766</v>
      </c>
    </row>
    <row r="4823" spans="1:4" x14ac:dyDescent="0.2">
      <c r="A4823" s="3">
        <v>4819</v>
      </c>
      <c r="C4823" s="5">
        <f t="shared" si="74"/>
        <v>4819</v>
      </c>
      <c r="D4823" s="6" t="s">
        <v>346</v>
      </c>
    </row>
    <row r="4824" spans="1:4" x14ac:dyDescent="0.2">
      <c r="A4824" s="3">
        <v>4820</v>
      </c>
      <c r="C4824" s="5">
        <f t="shared" si="74"/>
        <v>4820</v>
      </c>
      <c r="D4824" s="6" t="s">
        <v>766</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346</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346</v>
      </c>
    </row>
    <row r="4843" spans="1:4" x14ac:dyDescent="0.2">
      <c r="A4843" s="3">
        <v>4839</v>
      </c>
      <c r="C4843" s="5">
        <f t="shared" si="74"/>
        <v>4839</v>
      </c>
      <c r="D4843" s="6" t="s">
        <v>346</v>
      </c>
    </row>
    <row r="4844" spans="1:4" x14ac:dyDescent="0.2">
      <c r="A4844" s="3">
        <v>4840</v>
      </c>
      <c r="C4844" s="5">
        <f t="shared" si="74"/>
        <v>4840</v>
      </c>
      <c r="D4844" s="6" t="s">
        <v>346</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100</v>
      </c>
      <c r="C4858" s="5">
        <f t="shared" si="74"/>
        <v>4754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346</v>
      </c>
    </row>
    <row r="4876" spans="1:4" x14ac:dyDescent="0.2">
      <c r="A4876" s="3">
        <v>4872</v>
      </c>
      <c r="C4876" s="5">
        <f t="shared" si="75"/>
        <v>4872</v>
      </c>
      <c r="D4876" s="6" t="s">
        <v>346</v>
      </c>
    </row>
    <row r="4877" spans="1:4" x14ac:dyDescent="0.2">
      <c r="A4877" s="3">
        <v>4873</v>
      </c>
      <c r="C4877" s="5">
        <f t="shared" si="75"/>
        <v>4873</v>
      </c>
      <c r="D4877" s="6" t="s">
        <v>346</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346</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702</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346</v>
      </c>
    </row>
    <row r="4959" spans="1:4" x14ac:dyDescent="0.2">
      <c r="A4959" s="3">
        <v>4955</v>
      </c>
      <c r="C4959" s="5">
        <f t="shared" si="76"/>
        <v>4955</v>
      </c>
      <c r="D4959" s="6" t="s">
        <v>346</v>
      </c>
    </row>
    <row r="4960" spans="1:4" x14ac:dyDescent="0.2">
      <c r="A4960" s="3">
        <v>4956</v>
      </c>
      <c r="C4960" s="5">
        <f t="shared" si="76"/>
        <v>4956</v>
      </c>
      <c r="D4960" s="6" t="s">
        <v>346</v>
      </c>
    </row>
    <row r="4961" spans="1:4" x14ac:dyDescent="0.2">
      <c r="A4961" s="3">
        <v>4957</v>
      </c>
      <c r="C4961" s="5">
        <f t="shared" si="76"/>
        <v>4957</v>
      </c>
      <c r="D4961" s="6" t="s">
        <v>346</v>
      </c>
    </row>
    <row r="4962" spans="1:4" x14ac:dyDescent="0.2">
      <c r="A4962" s="3">
        <v>4958</v>
      </c>
      <c r="C4962" s="5">
        <f t="shared" si="76"/>
        <v>4958</v>
      </c>
      <c r="D4962" s="6" t="s">
        <v>346</v>
      </c>
    </row>
    <row r="4963" spans="1:4" x14ac:dyDescent="0.2">
      <c r="A4963" s="3">
        <v>4959</v>
      </c>
      <c r="C4963" s="5">
        <f t="shared" si="76"/>
        <v>4959</v>
      </c>
      <c r="D4963" s="6" t="s">
        <v>346</v>
      </c>
    </row>
    <row r="4964" spans="1:4" x14ac:dyDescent="0.2">
      <c r="A4964" s="3">
        <v>4960</v>
      </c>
      <c r="C4964" s="5">
        <f t="shared" si="76"/>
        <v>4960</v>
      </c>
      <c r="D4964" s="6" t="s">
        <v>346</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346</v>
      </c>
    </row>
    <row r="4969" spans="1:4" x14ac:dyDescent="0.2">
      <c r="A4969">
        <v>4965</v>
      </c>
      <c r="B4969" s="14">
        <f>'EstRev 5-10'!C6</f>
        <v>0</v>
      </c>
      <c r="C4969" s="5">
        <f t="shared" si="76"/>
        <v>4965</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6630000</v>
      </c>
      <c r="C5004" s="5">
        <f t="shared" si="77"/>
        <v>-6625000</v>
      </c>
      <c r="D5004" s="6"/>
    </row>
    <row r="5005" spans="1:4" x14ac:dyDescent="0.2">
      <c r="A5005" s="3">
        <v>5001</v>
      </c>
      <c r="C5005" s="5">
        <f t="shared" si="77"/>
        <v>5001</v>
      </c>
      <c r="D5005" s="6" t="s">
        <v>346</v>
      </c>
    </row>
    <row r="5006" spans="1:4" x14ac:dyDescent="0.2">
      <c r="A5006">
        <v>5002</v>
      </c>
      <c r="B5006" s="14">
        <f>'EstRev 5-10'!C7</f>
        <v>200000</v>
      </c>
      <c r="C5006" s="5">
        <f t="shared" si="77"/>
        <v>-194998</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6830000</v>
      </c>
      <c r="C5009" s="5">
        <f t="shared" si="77"/>
        <v>-6824995</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300000</v>
      </c>
      <c r="C5012" s="5">
        <f t="shared" si="77"/>
        <v>-294992</v>
      </c>
      <c r="D5012" s="6"/>
    </row>
    <row r="5013" spans="1:4" x14ac:dyDescent="0.2">
      <c r="A5013">
        <v>5009</v>
      </c>
      <c r="B5013" s="14">
        <f>'EstRev 5-10'!C17</f>
        <v>0</v>
      </c>
      <c r="C5013" s="5">
        <f t="shared" si="77"/>
        <v>5009</v>
      </c>
      <c r="D5013" s="6"/>
    </row>
    <row r="5014" spans="1:4" x14ac:dyDescent="0.2">
      <c r="A5014">
        <v>5010</v>
      </c>
      <c r="B5014" s="14">
        <f>'EstRev 5-10'!C18</f>
        <v>300000</v>
      </c>
      <c r="C5014" s="5">
        <f t="shared" si="77"/>
        <v>-294990</v>
      </c>
      <c r="D5014" s="6"/>
    </row>
    <row r="5015" spans="1:4" x14ac:dyDescent="0.2">
      <c r="A5015">
        <v>5011</v>
      </c>
      <c r="B5015" s="14">
        <f>'EstRev 5-10'!C20</f>
        <v>0</v>
      </c>
      <c r="C5015" s="5">
        <f t="shared" si="77"/>
        <v>5011</v>
      </c>
      <c r="D5015" s="6"/>
    </row>
    <row r="5016" spans="1:4" x14ac:dyDescent="0.2">
      <c r="A5016">
        <v>5012</v>
      </c>
      <c r="B5016" s="14">
        <f>'EstRev 5-10'!C21</f>
        <v>100</v>
      </c>
      <c r="C5016" s="5">
        <f t="shared" si="77"/>
        <v>4912</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0</v>
      </c>
      <c r="C5025" s="5">
        <f t="shared" si="77"/>
        <v>5021</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100</v>
      </c>
      <c r="C5030" s="5">
        <f t="shared" si="77"/>
        <v>4926</v>
      </c>
      <c r="D5030" s="6"/>
    </row>
    <row r="5031" spans="1:4" x14ac:dyDescent="0.2">
      <c r="A5031">
        <v>5027</v>
      </c>
      <c r="B5031" s="14">
        <f>'EstRev 5-10'!C65</f>
        <v>185000</v>
      </c>
      <c r="C5031" s="5">
        <f t="shared" si="77"/>
        <v>-179973</v>
      </c>
      <c r="D5031" s="6"/>
    </row>
    <row r="5032" spans="1:4" x14ac:dyDescent="0.2">
      <c r="A5032">
        <v>5028</v>
      </c>
      <c r="B5032" s="14">
        <f>'EstRev 5-10'!C66</f>
        <v>0</v>
      </c>
      <c r="C5032" s="5">
        <f t="shared" si="77"/>
        <v>5028</v>
      </c>
      <c r="D5032" s="6"/>
    </row>
    <row r="5033" spans="1:4" x14ac:dyDescent="0.2">
      <c r="A5033">
        <v>5029</v>
      </c>
      <c r="B5033" s="14">
        <f>'EstRev 5-10'!C67</f>
        <v>185000</v>
      </c>
      <c r="C5033" s="5">
        <f t="shared" si="77"/>
        <v>-179971</v>
      </c>
      <c r="D5033" s="6"/>
    </row>
    <row r="5034" spans="1:4" x14ac:dyDescent="0.2">
      <c r="A5034">
        <v>5030</v>
      </c>
      <c r="B5034" s="14">
        <f>'EstRev 5-10'!C70</f>
        <v>0</v>
      </c>
      <c r="C5034" s="5">
        <f t="shared" si="77"/>
        <v>5030</v>
      </c>
      <c r="D5034" s="6"/>
    </row>
    <row r="5035" spans="1:4" x14ac:dyDescent="0.2">
      <c r="A5035">
        <v>5031</v>
      </c>
      <c r="B5035" s="14">
        <f>'EstRev 5-10'!C71</f>
        <v>15000</v>
      </c>
      <c r="C5035" s="5">
        <f t="shared" si="77"/>
        <v>-9969</v>
      </c>
      <c r="D5035" s="6"/>
    </row>
    <row r="5036" spans="1:4" x14ac:dyDescent="0.2">
      <c r="A5036">
        <v>5032</v>
      </c>
      <c r="B5036" s="14">
        <f>'EstRev 5-10'!C72</f>
        <v>0</v>
      </c>
      <c r="C5036" s="5">
        <f t="shared" si="77"/>
        <v>5032</v>
      </c>
      <c r="D5036" s="6"/>
    </row>
    <row r="5037" spans="1:4" x14ac:dyDescent="0.2">
      <c r="A5037">
        <v>5033</v>
      </c>
      <c r="B5037" s="14">
        <f>'EstRev 5-10'!C73</f>
        <v>4000</v>
      </c>
      <c r="C5037" s="5">
        <f t="shared" si="77"/>
        <v>1033</v>
      </c>
      <c r="D5037" s="6"/>
    </row>
    <row r="5038" spans="1:4" x14ac:dyDescent="0.2">
      <c r="A5038">
        <v>5034</v>
      </c>
      <c r="B5038" s="14">
        <f>'EstRev 5-10'!C74</f>
        <v>0</v>
      </c>
      <c r="C5038" s="5">
        <f t="shared" si="77"/>
        <v>5034</v>
      </c>
      <c r="D5038" s="6"/>
    </row>
    <row r="5039" spans="1:4" x14ac:dyDescent="0.2">
      <c r="A5039">
        <v>5035</v>
      </c>
      <c r="B5039" s="14">
        <f>'EstRev 5-10'!C75</f>
        <v>94000</v>
      </c>
      <c r="C5039" s="5">
        <f t="shared" si="77"/>
        <v>-88965</v>
      </c>
      <c r="D5039" s="6"/>
    </row>
    <row r="5040" spans="1:4" x14ac:dyDescent="0.2">
      <c r="A5040">
        <v>5036</v>
      </c>
      <c r="B5040" s="14">
        <f>'EstRev 5-10'!C77</f>
        <v>0</v>
      </c>
      <c r="C5040" s="5">
        <f t="shared" si="77"/>
        <v>5036</v>
      </c>
      <c r="D5040" s="6"/>
    </row>
    <row r="5041" spans="1:4" x14ac:dyDescent="0.2">
      <c r="A5041">
        <v>5037</v>
      </c>
      <c r="B5041" s="14">
        <f>'EstRev 5-10'!C78</f>
        <v>0</v>
      </c>
      <c r="C5041" s="5">
        <f t="shared" si="77"/>
        <v>5037</v>
      </c>
      <c r="D5041" s="6"/>
    </row>
    <row r="5042" spans="1:4" x14ac:dyDescent="0.2">
      <c r="A5042">
        <v>5038</v>
      </c>
      <c r="B5042" s="14">
        <f>'EstRev 5-10'!C79</f>
        <v>0</v>
      </c>
      <c r="C5042" s="5">
        <f t="shared" si="77"/>
        <v>5038</v>
      </c>
      <c r="D5042" s="6"/>
    </row>
    <row r="5043" spans="1:4" x14ac:dyDescent="0.2">
      <c r="A5043">
        <v>5039</v>
      </c>
      <c r="B5043" s="14">
        <f>'EstRev 5-10'!C80</f>
        <v>0</v>
      </c>
      <c r="C5043" s="5">
        <f t="shared" si="77"/>
        <v>5039</v>
      </c>
      <c r="D5043" s="6"/>
    </row>
    <row r="5044" spans="1:4" x14ac:dyDescent="0.2">
      <c r="A5044">
        <v>5040</v>
      </c>
      <c r="B5044" s="14">
        <f>'EstRev 5-10'!C81</f>
        <v>13500</v>
      </c>
      <c r="C5044" s="5">
        <f t="shared" si="77"/>
        <v>-8460</v>
      </c>
      <c r="D5044" s="6"/>
    </row>
    <row r="5045" spans="1:4" x14ac:dyDescent="0.2">
      <c r="A5045">
        <v>5041</v>
      </c>
      <c r="B5045" s="14">
        <f>'EstRev 5-10'!C82</f>
        <v>13500</v>
      </c>
      <c r="C5045" s="5">
        <f t="shared" si="77"/>
        <v>-8459</v>
      </c>
      <c r="D5045" s="6"/>
    </row>
    <row r="5046" spans="1:4" x14ac:dyDescent="0.2">
      <c r="A5046">
        <v>5042</v>
      </c>
      <c r="B5046" s="14">
        <f>'EstRev 5-10'!C84</f>
        <v>100000</v>
      </c>
      <c r="C5046" s="5">
        <f t="shared" si="77"/>
        <v>-94958</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1000</v>
      </c>
      <c r="C5049" s="5">
        <f t="shared" si="77"/>
        <v>4045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0</v>
      </c>
      <c r="C5053" s="5">
        <f t="shared" si="77"/>
        <v>5049</v>
      </c>
      <c r="D5053" s="6"/>
    </row>
    <row r="5054" spans="1:4" x14ac:dyDescent="0.2">
      <c r="A5054">
        <v>5050</v>
      </c>
      <c r="B5054" s="14">
        <f>'EstRev 5-10'!C92</f>
        <v>0</v>
      </c>
      <c r="C5054" s="5">
        <f t="shared" si="77"/>
        <v>5050</v>
      </c>
      <c r="D5054" s="6"/>
    </row>
    <row r="5055" spans="1:4" x14ac:dyDescent="0.2">
      <c r="A5055">
        <v>5051</v>
      </c>
      <c r="B5055" s="14">
        <f>'EstRev 5-10'!C93</f>
        <v>101000</v>
      </c>
      <c r="C5055" s="5">
        <f t="shared" si="77"/>
        <v>-95949</v>
      </c>
      <c r="D5055" s="6"/>
    </row>
    <row r="5056" spans="1:4" x14ac:dyDescent="0.2">
      <c r="A5056">
        <v>5052</v>
      </c>
      <c r="B5056" s="14">
        <f>'EstRev 5-10'!C95</f>
        <v>0</v>
      </c>
      <c r="C5056" s="5">
        <f t="shared" si="77"/>
        <v>5052</v>
      </c>
      <c r="D5056" s="6"/>
    </row>
    <row r="5057" spans="1:4" x14ac:dyDescent="0.2">
      <c r="A5057">
        <v>5053</v>
      </c>
      <c r="B5057" s="14">
        <f>'EstRev 5-10'!C96</f>
        <v>0</v>
      </c>
      <c r="C5057" s="5">
        <f t="shared" si="77"/>
        <v>5053</v>
      </c>
      <c r="D5057" s="6"/>
    </row>
    <row r="5058" spans="1:4" x14ac:dyDescent="0.2">
      <c r="A5058">
        <v>5054</v>
      </c>
      <c r="B5058" s="14">
        <f>'EstRev 5-10'!C98</f>
        <v>0</v>
      </c>
      <c r="C5058" s="5">
        <f t="shared" si="77"/>
        <v>5054</v>
      </c>
      <c r="D5058" s="6"/>
    </row>
    <row r="5059" spans="1:4" x14ac:dyDescent="0.2">
      <c r="A5059">
        <v>5055</v>
      </c>
      <c r="B5059" s="14">
        <f>'EstRev 5-10'!C99</f>
        <v>0</v>
      </c>
      <c r="C5059" s="5">
        <f t="shared" si="77"/>
        <v>5055</v>
      </c>
      <c r="D5059" s="6"/>
    </row>
    <row r="5060" spans="1:4" x14ac:dyDescent="0.2">
      <c r="A5060">
        <v>5056</v>
      </c>
      <c r="B5060" s="14">
        <f>'EstRev 5-10'!C105</f>
        <v>0</v>
      </c>
      <c r="C5060" s="5">
        <f t="shared" si="77"/>
        <v>5056</v>
      </c>
      <c r="D5060" s="6"/>
    </row>
    <row r="5061" spans="1:4" x14ac:dyDescent="0.2">
      <c r="A5061">
        <v>5057</v>
      </c>
      <c r="B5061" s="14">
        <f>'EstRev 5-10'!C106</f>
        <v>0</v>
      </c>
      <c r="C5061" s="5">
        <f t="shared" si="77"/>
        <v>5057</v>
      </c>
      <c r="D5061" s="6"/>
    </row>
    <row r="5062" spans="1:4" x14ac:dyDescent="0.2">
      <c r="A5062">
        <v>5058</v>
      </c>
      <c r="B5062" s="14">
        <f>'EstRev 5-10'!C107</f>
        <v>35000</v>
      </c>
      <c r="C5062" s="5">
        <f t="shared" si="77"/>
        <v>-29942</v>
      </c>
      <c r="D5062" s="6"/>
    </row>
    <row r="5063" spans="1:4" x14ac:dyDescent="0.2">
      <c r="A5063">
        <v>5059</v>
      </c>
      <c r="B5063" s="14">
        <f>'EstRev 5-10'!C108</f>
        <v>35000</v>
      </c>
      <c r="C5063" s="5">
        <f t="shared" ref="C5063:C5126" si="78">A5063-B5063</f>
        <v>-29941</v>
      </c>
      <c r="D5063" s="6"/>
    </row>
    <row r="5064" spans="1:4" x14ac:dyDescent="0.2">
      <c r="A5064">
        <v>5060</v>
      </c>
      <c r="B5064" s="14">
        <f>'EstRev 5-10'!C109</f>
        <v>7558600</v>
      </c>
      <c r="C5064" s="5">
        <f t="shared" si="78"/>
        <v>-7553540</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550000</v>
      </c>
      <c r="C5069" s="5">
        <f t="shared" si="78"/>
        <v>-544935</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550000</v>
      </c>
      <c r="C5075" s="5">
        <f t="shared" si="78"/>
        <v>-544929</v>
      </c>
      <c r="D5075" s="6"/>
    </row>
    <row r="5076" spans="1:4" x14ac:dyDescent="0.2">
      <c r="A5076">
        <v>5072</v>
      </c>
      <c r="B5076" s="14">
        <f>'EstRev 5-10'!C124</f>
        <v>100</v>
      </c>
      <c r="C5076" s="5">
        <f t="shared" si="78"/>
        <v>4972</v>
      </c>
      <c r="D5076" s="6"/>
    </row>
    <row r="5077" spans="1:4" x14ac:dyDescent="0.2">
      <c r="A5077">
        <v>5073</v>
      </c>
      <c r="B5077" s="14">
        <f>'EstRev 5-10'!C125</f>
        <v>40000</v>
      </c>
      <c r="C5077" s="5">
        <f t="shared" si="78"/>
        <v>-34927</v>
      </c>
      <c r="D5077" s="6"/>
    </row>
    <row r="5078" spans="1:4" x14ac:dyDescent="0.2">
      <c r="A5078">
        <v>5074</v>
      </c>
      <c r="B5078" s="14">
        <f>'EstRev 5-10'!C126</f>
        <v>62000</v>
      </c>
      <c r="C5078" s="5">
        <f t="shared" si="78"/>
        <v>-56926</v>
      </c>
      <c r="D5078" s="6"/>
    </row>
    <row r="5079" spans="1:4" x14ac:dyDescent="0.2">
      <c r="A5079" s="3">
        <v>5075</v>
      </c>
      <c r="C5079" s="5">
        <f t="shared" si="78"/>
        <v>5075</v>
      </c>
      <c r="D5079" s="7"/>
    </row>
    <row r="5080" spans="1:4" x14ac:dyDescent="0.2">
      <c r="A5080">
        <v>5076</v>
      </c>
      <c r="B5080" s="14">
        <f>'EstRev 5-10'!C127</f>
        <v>0</v>
      </c>
      <c r="C5080" s="5">
        <f t="shared" si="78"/>
        <v>5076</v>
      </c>
      <c r="D5080" s="6"/>
    </row>
    <row r="5081" spans="1:4" x14ac:dyDescent="0.2">
      <c r="A5081" s="3">
        <v>5077</v>
      </c>
      <c r="C5081" s="5">
        <f t="shared" si="78"/>
        <v>5077</v>
      </c>
      <c r="D5081" s="7"/>
    </row>
    <row r="5082" spans="1:4" x14ac:dyDescent="0.2">
      <c r="A5082">
        <v>5078</v>
      </c>
      <c r="B5082" s="14">
        <f>'EstRev 5-10'!C128</f>
        <v>0</v>
      </c>
      <c r="C5082" s="5">
        <f t="shared" si="78"/>
        <v>5078</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400</v>
      </c>
      <c r="C5085" s="5">
        <f t="shared" si="78"/>
        <v>4681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102500</v>
      </c>
      <c r="C5090" s="5">
        <f t="shared" si="78"/>
        <v>-97414</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346</v>
      </c>
    </row>
    <row r="5094" spans="1:4" x14ac:dyDescent="0.2">
      <c r="A5094" s="3">
        <v>5090</v>
      </c>
      <c r="C5094" s="5">
        <f t="shared" si="78"/>
        <v>5090</v>
      </c>
      <c r="D5094" s="6" t="s">
        <v>346</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0</v>
      </c>
      <c r="C5104" s="5">
        <f t="shared" si="78"/>
        <v>5100</v>
      </c>
      <c r="D5104" s="6"/>
    </row>
    <row r="5105" spans="1:4" x14ac:dyDescent="0.2">
      <c r="A5105" s="3">
        <v>5101</v>
      </c>
      <c r="C5105" s="5">
        <f t="shared" si="78"/>
        <v>5101</v>
      </c>
      <c r="D5105" s="7"/>
    </row>
    <row r="5106" spans="1:4" x14ac:dyDescent="0.2">
      <c r="A5106">
        <v>5102</v>
      </c>
      <c r="B5106" s="14">
        <f>'EstRev 5-10'!C142</f>
        <v>22469</v>
      </c>
      <c r="C5106" s="5">
        <f t="shared" si="78"/>
        <v>-17367</v>
      </c>
      <c r="D5106" s="6"/>
    </row>
    <row r="5107" spans="1:4" x14ac:dyDescent="0.2">
      <c r="A5107">
        <v>5103</v>
      </c>
      <c r="B5107" s="14">
        <f>'EstRev 5-10'!C143</f>
        <v>0</v>
      </c>
      <c r="C5107" s="5">
        <f t="shared" si="78"/>
        <v>5103</v>
      </c>
      <c r="D5107" s="6"/>
    </row>
    <row r="5108" spans="1:4" x14ac:dyDescent="0.2">
      <c r="A5108">
        <v>5104</v>
      </c>
      <c r="B5108" s="14">
        <f>'EstRev 5-10'!C144</f>
        <v>22469</v>
      </c>
      <c r="C5108" s="5">
        <f t="shared" si="78"/>
        <v>-17365</v>
      </c>
      <c r="D5108" s="6"/>
    </row>
    <row r="5109" spans="1:4" x14ac:dyDescent="0.2">
      <c r="A5109" s="3">
        <v>5105</v>
      </c>
      <c r="C5109" s="5">
        <f t="shared" si="78"/>
        <v>5105</v>
      </c>
      <c r="D5109" s="6" t="s">
        <v>346</v>
      </c>
    </row>
    <row r="5110" spans="1:4" x14ac:dyDescent="0.2">
      <c r="A5110">
        <v>5106</v>
      </c>
      <c r="B5110" s="14">
        <f>'EstRev 5-10'!C145</f>
        <v>1900</v>
      </c>
      <c r="C5110" s="5">
        <f t="shared" si="78"/>
        <v>3206</v>
      </c>
      <c r="D5110" s="6"/>
    </row>
    <row r="5111" spans="1:4" x14ac:dyDescent="0.2">
      <c r="A5111">
        <v>5107</v>
      </c>
      <c r="B5111" s="14">
        <f>'EstRev 5-10'!C147</f>
        <v>0</v>
      </c>
      <c r="C5111" s="5">
        <f t="shared" si="78"/>
        <v>5107</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141000</v>
      </c>
      <c r="C5139" s="5">
        <f t="shared" si="79"/>
        <v>-135865</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766</v>
      </c>
    </row>
    <row r="5143" spans="1:4" x14ac:dyDescent="0.2">
      <c r="A5143" s="3">
        <v>5139</v>
      </c>
      <c r="C5143" s="5">
        <f t="shared" si="79"/>
        <v>5139</v>
      </c>
      <c r="D5143" s="6" t="s">
        <v>766</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346</v>
      </c>
    </row>
    <row r="5151" spans="1:4" x14ac:dyDescent="0.2">
      <c r="A5151" s="3">
        <v>5147</v>
      </c>
      <c r="C5151" s="5">
        <f t="shared" si="79"/>
        <v>5147</v>
      </c>
      <c r="D5151" s="6" t="s">
        <v>346</v>
      </c>
    </row>
    <row r="5152" spans="1:4" x14ac:dyDescent="0.2">
      <c r="A5152" s="3">
        <v>5148</v>
      </c>
      <c r="C5152" s="5">
        <f t="shared" si="79"/>
        <v>5148</v>
      </c>
      <c r="D5152" s="6" t="s">
        <v>346</v>
      </c>
    </row>
    <row r="5153" spans="1:4" x14ac:dyDescent="0.2">
      <c r="A5153" s="3">
        <v>5149</v>
      </c>
      <c r="C5153" s="5">
        <f t="shared" si="79"/>
        <v>5149</v>
      </c>
      <c r="D5153" s="6" t="s">
        <v>346</v>
      </c>
    </row>
    <row r="5154" spans="1:4" x14ac:dyDescent="0.2">
      <c r="A5154" s="3">
        <v>5150</v>
      </c>
      <c r="C5154" s="5">
        <f t="shared" si="79"/>
        <v>5150</v>
      </c>
      <c r="D5154" s="6" t="s">
        <v>346</v>
      </c>
    </row>
    <row r="5155" spans="1:4" x14ac:dyDescent="0.2">
      <c r="A5155" s="3">
        <v>5151</v>
      </c>
      <c r="C5155" s="5">
        <f t="shared" si="79"/>
        <v>5151</v>
      </c>
      <c r="D5155" s="6" t="s">
        <v>346</v>
      </c>
    </row>
    <row r="5156" spans="1:4" x14ac:dyDescent="0.2">
      <c r="A5156" s="3">
        <v>5152</v>
      </c>
      <c r="C5156" s="5">
        <f t="shared" si="79"/>
        <v>5152</v>
      </c>
      <c r="D5156" s="6" t="s">
        <v>346</v>
      </c>
    </row>
    <row r="5157" spans="1:4" x14ac:dyDescent="0.2">
      <c r="A5157">
        <v>5153</v>
      </c>
      <c r="B5157" s="14">
        <f>'EstRev 5-10'!C168</f>
        <v>268719</v>
      </c>
      <c r="C5157" s="5">
        <f t="shared" si="79"/>
        <v>-263566</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818719</v>
      </c>
      <c r="C5166" s="5">
        <f t="shared" si="79"/>
        <v>-813557</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346</v>
      </c>
    </row>
    <row r="5170" spans="1:4" x14ac:dyDescent="0.2">
      <c r="A5170" s="3">
        <v>5166</v>
      </c>
      <c r="C5170" s="5">
        <f t="shared" si="79"/>
        <v>5166</v>
      </c>
      <c r="D5170" s="6" t="s">
        <v>346</v>
      </c>
    </row>
    <row r="5171" spans="1:4" x14ac:dyDescent="0.2">
      <c r="A5171" s="3">
        <v>5167</v>
      </c>
      <c r="C5171" s="5">
        <f t="shared" si="79"/>
        <v>5167</v>
      </c>
      <c r="D5171" s="6" t="s">
        <v>346</v>
      </c>
    </row>
    <row r="5172" spans="1:4" x14ac:dyDescent="0.2">
      <c r="A5172" s="3">
        <v>5168</v>
      </c>
      <c r="C5172" s="5">
        <f t="shared" si="79"/>
        <v>5168</v>
      </c>
      <c r="D5172" s="6" t="s">
        <v>346</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110000</v>
      </c>
      <c r="C5182" s="5">
        <f t="shared" si="79"/>
        <v>-104822</v>
      </c>
      <c r="D5182" s="6"/>
    </row>
    <row r="5183" spans="1:4" x14ac:dyDescent="0.2">
      <c r="A5183">
        <v>5179</v>
      </c>
      <c r="B5183" s="14">
        <f>'EstRev 5-10'!C191</f>
        <v>0</v>
      </c>
      <c r="C5183" s="5">
        <f t="shared" si="79"/>
        <v>5179</v>
      </c>
      <c r="D5183" s="6"/>
    </row>
    <row r="5184" spans="1:4" x14ac:dyDescent="0.2">
      <c r="A5184">
        <v>5180</v>
      </c>
      <c r="B5184" s="14">
        <f>'EstRev 5-10'!C192</f>
        <v>0</v>
      </c>
      <c r="C5184" s="5">
        <f t="shared" si="79"/>
        <v>5180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110000</v>
      </c>
      <c r="C5189" s="5">
        <f t="shared" si="79"/>
        <v>-104815</v>
      </c>
      <c r="D5189" s="6"/>
    </row>
    <row r="5190" spans="1:4" x14ac:dyDescent="0.2">
      <c r="A5190">
        <v>5186</v>
      </c>
      <c r="B5190" s="14">
        <f>'EstRev 5-10'!C199</f>
        <v>140006</v>
      </c>
      <c r="C5190" s="5">
        <f t="shared" si="79"/>
        <v>-134820</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347</v>
      </c>
    </row>
    <row r="5196" spans="1:4" x14ac:dyDescent="0.2">
      <c r="A5196" s="3">
        <v>5192</v>
      </c>
      <c r="B5196" s="16"/>
      <c r="C5196" s="5">
        <f t="shared" si="80"/>
        <v>5192</v>
      </c>
      <c r="D5196" s="6" t="s">
        <v>347</v>
      </c>
    </row>
    <row r="5197" spans="1:4" x14ac:dyDescent="0.2">
      <c r="A5197" s="3">
        <v>5193</v>
      </c>
      <c r="C5197" s="5">
        <f t="shared" si="80"/>
        <v>5193</v>
      </c>
      <c r="D5197" s="6" t="s">
        <v>766</v>
      </c>
    </row>
    <row r="5198" spans="1:4" x14ac:dyDescent="0.2">
      <c r="A5198">
        <v>5194</v>
      </c>
      <c r="B5198" s="14">
        <f>'EstRev 5-10'!C201</f>
        <v>0</v>
      </c>
      <c r="C5198" s="5">
        <f t="shared" si="80"/>
        <v>5194</v>
      </c>
      <c r="D5198" s="6"/>
    </row>
    <row r="5199" spans="1:4" x14ac:dyDescent="0.2">
      <c r="A5199">
        <v>5195</v>
      </c>
      <c r="B5199" s="14">
        <f>'EstRev 5-10'!C205</f>
        <v>-10000</v>
      </c>
      <c r="C5199" s="5">
        <f t="shared" si="80"/>
        <v>15195</v>
      </c>
      <c r="D5199" s="6"/>
    </row>
    <row r="5200" spans="1:4" x14ac:dyDescent="0.2">
      <c r="A5200" s="3">
        <v>5196</v>
      </c>
      <c r="C5200" s="5">
        <f t="shared" si="80"/>
        <v>5196</v>
      </c>
      <c r="D5200" s="6" t="s">
        <v>347</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140006</v>
      </c>
      <c r="C5203" s="5">
        <f t="shared" si="80"/>
        <v>-134807</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0</v>
      </c>
      <c r="C5217" s="5">
        <f t="shared" si="80"/>
        <v>5213</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0</v>
      </c>
      <c r="C5221" s="5">
        <f t="shared" si="80"/>
        <v>5217</v>
      </c>
      <c r="D5221" s="6"/>
    </row>
    <row r="5222" spans="1:4" x14ac:dyDescent="0.2">
      <c r="A5222">
        <v>5218</v>
      </c>
      <c r="B5222" s="14">
        <f>'EstRev 5-10'!C213</f>
        <v>-24000</v>
      </c>
      <c r="C5222" s="5">
        <f t="shared" si="80"/>
        <v>29218</v>
      </c>
      <c r="D5222" s="6"/>
    </row>
    <row r="5223" spans="1:4" x14ac:dyDescent="0.2">
      <c r="A5223">
        <v>5219</v>
      </c>
      <c r="B5223" s="14">
        <f>'EstRev 5-10'!C214</f>
        <v>0</v>
      </c>
      <c r="C5223" s="5">
        <f t="shared" si="80"/>
        <v>5219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-24000</v>
      </c>
      <c r="C5229" s="5">
        <f t="shared" si="80"/>
        <v>29225</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347</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347</v>
      </c>
    </row>
    <row r="5240" spans="1:4" x14ac:dyDescent="0.2">
      <c r="A5240" s="3">
        <v>5236</v>
      </c>
      <c r="C5240" s="5">
        <f t="shared" si="80"/>
        <v>5236</v>
      </c>
      <c r="D5240" s="6" t="s">
        <v>347</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766</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347</v>
      </c>
    </row>
    <row r="5263" spans="1:4" x14ac:dyDescent="0.2">
      <c r="A5263">
        <v>5259</v>
      </c>
      <c r="B5263" s="14">
        <f>'EstRev 5-10'!C265</f>
        <v>251546</v>
      </c>
      <c r="C5263" s="5">
        <f t="shared" si="81"/>
        <v>-246287</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251546</v>
      </c>
      <c r="C5269" s="5">
        <f t="shared" si="81"/>
        <v>-246281</v>
      </c>
      <c r="D5269" s="6"/>
    </row>
    <row r="5270" spans="1:4" x14ac:dyDescent="0.2">
      <c r="A5270">
        <v>5266</v>
      </c>
      <c r="B5270" s="14">
        <f>'EstRev 5-10'!C267</f>
        <v>8628865</v>
      </c>
      <c r="C5270" s="5">
        <f t="shared" si="81"/>
        <v>-8623599</v>
      </c>
      <c r="D5270" s="6"/>
    </row>
    <row r="5271" spans="1:4" x14ac:dyDescent="0.2">
      <c r="A5271">
        <v>5267</v>
      </c>
      <c r="B5271" s="14">
        <f>'EstRev 5-10'!D5</f>
        <v>615000</v>
      </c>
      <c r="C5271" s="5">
        <f t="shared" si="81"/>
        <v>-609733</v>
      </c>
      <c r="D5271" s="6"/>
    </row>
    <row r="5272" spans="1:4" x14ac:dyDescent="0.2">
      <c r="A5272" s="3">
        <v>5268</v>
      </c>
      <c r="C5272" s="5">
        <f t="shared" si="81"/>
        <v>5268</v>
      </c>
      <c r="D5272" s="6" t="s">
        <v>347</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615000</v>
      </c>
      <c r="C5277" s="5">
        <f t="shared" si="81"/>
        <v>-609727</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0</v>
      </c>
      <c r="C5280" s="5">
        <f t="shared" si="81"/>
        <v>5276</v>
      </c>
      <c r="D5280" s="6"/>
    </row>
    <row r="5281" spans="1:4" x14ac:dyDescent="0.2">
      <c r="A5281">
        <v>5277</v>
      </c>
      <c r="B5281" s="14">
        <f>'EstRev 5-10'!D17</f>
        <v>0</v>
      </c>
      <c r="C5281" s="5">
        <f t="shared" si="81"/>
        <v>5277</v>
      </c>
      <c r="D5281" s="6"/>
    </row>
    <row r="5282" spans="1:4" x14ac:dyDescent="0.2">
      <c r="A5282">
        <v>5278</v>
      </c>
      <c r="B5282" s="14">
        <f>'EstRev 5-10'!D18</f>
        <v>0</v>
      </c>
      <c r="C5282" s="5">
        <f t="shared" si="81"/>
        <v>5278</v>
      </c>
      <c r="D5282" s="6"/>
    </row>
    <row r="5283" spans="1:4" x14ac:dyDescent="0.2">
      <c r="A5283">
        <v>5279</v>
      </c>
      <c r="B5283" s="14">
        <f>'EstRev 5-10'!D65</f>
        <v>55000</v>
      </c>
      <c r="C5283" s="5">
        <f t="shared" si="81"/>
        <v>-49721</v>
      </c>
      <c r="D5283" s="6"/>
    </row>
    <row r="5284" spans="1:4" x14ac:dyDescent="0.2">
      <c r="A5284">
        <v>5280</v>
      </c>
      <c r="B5284" s="14">
        <f>'EstRev 5-10'!D66</f>
        <v>0</v>
      </c>
      <c r="C5284" s="5">
        <f t="shared" si="81"/>
        <v>5280</v>
      </c>
      <c r="D5284" s="6"/>
    </row>
    <row r="5285" spans="1:4" x14ac:dyDescent="0.2">
      <c r="A5285">
        <v>5281</v>
      </c>
      <c r="B5285" s="14">
        <f>'EstRev 5-10'!D67</f>
        <v>55000</v>
      </c>
      <c r="C5285" s="5">
        <f t="shared" si="81"/>
        <v>-49719</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300000</v>
      </c>
      <c r="C5292" s="5">
        <f t="shared" si="81"/>
        <v>-294712</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20000</v>
      </c>
      <c r="C5295" s="5">
        <f t="shared" si="81"/>
        <v>-14709</v>
      </c>
      <c r="D5295" s="6"/>
    </row>
    <row r="5296" spans="1:4" x14ac:dyDescent="0.2">
      <c r="A5296">
        <v>5292</v>
      </c>
      <c r="B5296" s="14">
        <f>'EstRev 5-10'!D104</f>
        <v>0</v>
      </c>
      <c r="C5296" s="5">
        <f t="shared" si="81"/>
        <v>5292</v>
      </c>
      <c r="D5296" s="6"/>
    </row>
    <row r="5297" spans="1:4" x14ac:dyDescent="0.2">
      <c r="A5297">
        <v>5293</v>
      </c>
      <c r="B5297" s="14">
        <f>'EstRev 5-10'!D107</f>
        <v>0</v>
      </c>
      <c r="C5297" s="5">
        <f t="shared" si="81"/>
        <v>5293</v>
      </c>
      <c r="D5297" s="6"/>
    </row>
    <row r="5298" spans="1:4" x14ac:dyDescent="0.2">
      <c r="A5298">
        <v>5294</v>
      </c>
      <c r="B5298" s="14">
        <f>'EstRev 5-10'!D108</f>
        <v>320000</v>
      </c>
      <c r="C5298" s="5">
        <f t="shared" si="81"/>
        <v>-314706</v>
      </c>
      <c r="D5298" s="6"/>
    </row>
    <row r="5299" spans="1:4" x14ac:dyDescent="0.2">
      <c r="A5299">
        <v>5295</v>
      </c>
      <c r="B5299" s="14">
        <f>'EstRev 5-10'!D109</f>
        <v>990000</v>
      </c>
      <c r="C5299" s="5">
        <f t="shared" si="81"/>
        <v>-984705</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0</v>
      </c>
      <c r="C5304" s="5">
        <f t="shared" si="81"/>
        <v>5300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0</v>
      </c>
      <c r="C5310" s="5">
        <f t="shared" si="81"/>
        <v>5306</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347</v>
      </c>
    </row>
    <row r="5316" spans="1:4" x14ac:dyDescent="0.2">
      <c r="A5316" s="3">
        <v>5312</v>
      </c>
      <c r="C5316" s="5">
        <f t="shared" si="81"/>
        <v>5312</v>
      </c>
      <c r="D5316" s="6" t="s">
        <v>347</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347</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347</v>
      </c>
    </row>
    <row r="5354" spans="1:4" x14ac:dyDescent="0.2">
      <c r="A5354" s="3">
        <v>5350</v>
      </c>
      <c r="C5354" s="5">
        <f t="shared" si="82"/>
        <v>5350</v>
      </c>
      <c r="D5354" s="6" t="s">
        <v>347</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0</v>
      </c>
      <c r="C5364" s="5">
        <f t="shared" si="82"/>
        <v>5360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347</v>
      </c>
    </row>
    <row r="5380" spans="1:4" x14ac:dyDescent="0.2">
      <c r="A5380" s="3">
        <v>5376</v>
      </c>
      <c r="C5380" s="5">
        <f t="shared" si="82"/>
        <v>5376</v>
      </c>
      <c r="D5380" s="6" t="s">
        <v>347</v>
      </c>
    </row>
    <row r="5381" spans="1:4" x14ac:dyDescent="0.2">
      <c r="A5381" s="3">
        <v>5377</v>
      </c>
      <c r="C5381" s="5">
        <f t="shared" si="82"/>
        <v>5377</v>
      </c>
      <c r="D5381" s="6" t="s">
        <v>766</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347</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347</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347</v>
      </c>
    </row>
    <row r="5424" spans="1:4" x14ac:dyDescent="0.2">
      <c r="A5424" s="3">
        <v>5420</v>
      </c>
      <c r="C5424" s="5">
        <f t="shared" si="83"/>
        <v>5420</v>
      </c>
      <c r="D5424" s="6" t="s">
        <v>347</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347</v>
      </c>
    </row>
    <row r="5444" spans="1:4" x14ac:dyDescent="0.2">
      <c r="A5444">
        <v>5440</v>
      </c>
      <c r="B5444" s="14">
        <f>'EstRev 5-10'!D265</f>
        <v>0</v>
      </c>
      <c r="C5444" s="5">
        <f t="shared" si="83"/>
        <v>5440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0</v>
      </c>
      <c r="C5450" s="5">
        <f t="shared" si="84"/>
        <v>5446</v>
      </c>
      <c r="D5450" s="6"/>
    </row>
    <row r="5451" spans="1:4" x14ac:dyDescent="0.2">
      <c r="A5451">
        <v>5447</v>
      </c>
      <c r="B5451" s="14">
        <f>'EstRev 5-10'!D267</f>
        <v>990000</v>
      </c>
      <c r="C5451" s="5">
        <f t="shared" si="84"/>
        <v>-984553</v>
      </c>
      <c r="D5451" s="6"/>
    </row>
    <row r="5452" spans="1:4" x14ac:dyDescent="0.2">
      <c r="A5452">
        <v>5448</v>
      </c>
      <c r="B5452" s="14">
        <f>'EstRev 5-10'!E5</f>
        <v>0</v>
      </c>
      <c r="C5452" s="5">
        <f t="shared" si="84"/>
        <v>5448</v>
      </c>
      <c r="D5452" s="6"/>
    </row>
    <row r="5453" spans="1:4" x14ac:dyDescent="0.2">
      <c r="A5453" s="3">
        <v>5449</v>
      </c>
      <c r="C5453" s="5">
        <f t="shared" si="84"/>
        <v>5449</v>
      </c>
      <c r="D5453" s="6" t="s">
        <v>347</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0</v>
      </c>
      <c r="C5456" s="5">
        <f t="shared" si="84"/>
        <v>5452</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400</v>
      </c>
      <c r="C5462" s="5">
        <f t="shared" si="84"/>
        <v>5058</v>
      </c>
      <c r="D5462" s="6"/>
    </row>
    <row r="5463" spans="1:4" x14ac:dyDescent="0.2">
      <c r="A5463">
        <v>5459</v>
      </c>
      <c r="B5463" s="14">
        <f>'EstRev 5-10'!E66</f>
        <v>0</v>
      </c>
      <c r="C5463" s="5">
        <f t="shared" si="84"/>
        <v>5459</v>
      </c>
      <c r="D5463" s="6"/>
    </row>
    <row r="5464" spans="1:4" x14ac:dyDescent="0.2">
      <c r="A5464">
        <v>5460</v>
      </c>
      <c r="B5464" s="14">
        <f>'EstRev 5-10'!E67</f>
        <v>400</v>
      </c>
      <c r="C5464" s="5">
        <f t="shared" si="84"/>
        <v>5060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0</v>
      </c>
      <c r="C5469" s="5">
        <f t="shared" si="84"/>
        <v>5465</v>
      </c>
      <c r="D5469" s="6"/>
    </row>
    <row r="5470" spans="1:4" x14ac:dyDescent="0.2">
      <c r="A5470">
        <v>5466</v>
      </c>
      <c r="B5470" s="14">
        <f>'EstRev 5-10'!E109</f>
        <v>400</v>
      </c>
      <c r="C5470" s="5">
        <f t="shared" si="84"/>
        <v>5066</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400</v>
      </c>
      <c r="C5495" s="5">
        <f t="shared" si="84"/>
        <v>5091</v>
      </c>
      <c r="D5495" s="6"/>
    </row>
    <row r="5496" spans="1:4" x14ac:dyDescent="0.2">
      <c r="A5496">
        <v>5492</v>
      </c>
      <c r="B5496" s="14">
        <f>'EstRev 5-10'!F5</f>
        <v>353000</v>
      </c>
      <c r="C5496" s="5">
        <f t="shared" si="84"/>
        <v>-347508</v>
      </c>
      <c r="D5496" s="6"/>
    </row>
    <row r="5497" spans="1:4" x14ac:dyDescent="0.2">
      <c r="A5497" s="3">
        <v>5493</v>
      </c>
      <c r="C5497" s="5">
        <f t="shared" si="84"/>
        <v>5493</v>
      </c>
      <c r="D5497" s="6" t="s">
        <v>347</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353000</v>
      </c>
      <c r="C5500" s="5">
        <f t="shared" si="84"/>
        <v>-347504</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0</v>
      </c>
      <c r="C5522" s="5">
        <f t="shared" si="85"/>
        <v>5518</v>
      </c>
      <c r="D5522" s="6"/>
    </row>
    <row r="5523" spans="1:4" x14ac:dyDescent="0.2">
      <c r="A5523">
        <v>5519</v>
      </c>
      <c r="B5523" s="14">
        <f>'EstRev 5-10'!F65</f>
        <v>1300</v>
      </c>
      <c r="C5523" s="5">
        <f t="shared" si="85"/>
        <v>4219</v>
      </c>
      <c r="D5523" s="6"/>
    </row>
    <row r="5524" spans="1:4" x14ac:dyDescent="0.2">
      <c r="A5524">
        <v>5520</v>
      </c>
      <c r="B5524" s="14">
        <f>'EstRev 5-10'!F66</f>
        <v>0</v>
      </c>
      <c r="C5524" s="5">
        <f t="shared" si="85"/>
        <v>5520</v>
      </c>
      <c r="D5524" s="6"/>
    </row>
    <row r="5525" spans="1:4" x14ac:dyDescent="0.2">
      <c r="A5525">
        <v>5521</v>
      </c>
      <c r="B5525" s="14">
        <f>'EstRev 5-10'!F67</f>
        <v>1300</v>
      </c>
      <c r="C5525" s="5">
        <f t="shared" si="85"/>
        <v>4221</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f>'EstRev 5-10'!F107</f>
        <v>0</v>
      </c>
      <c r="C5529" s="5">
        <f t="shared" si="85"/>
        <v>5525</v>
      </c>
      <c r="D5529" s="6"/>
    </row>
    <row r="5530" spans="1:4" x14ac:dyDescent="0.2">
      <c r="A5530">
        <v>5526</v>
      </c>
      <c r="B5530" s="14">
        <f>'EstRev 5-10'!F108</f>
        <v>0</v>
      </c>
      <c r="C5530" s="5">
        <f t="shared" si="85"/>
        <v>5526</v>
      </c>
      <c r="D5530" s="6"/>
    </row>
    <row r="5531" spans="1:4" x14ac:dyDescent="0.2">
      <c r="A5531">
        <v>5527</v>
      </c>
      <c r="B5531" s="14">
        <f>'EstRev 5-10'!F109</f>
        <v>354300</v>
      </c>
      <c r="C5531" s="5">
        <f t="shared" si="85"/>
        <v>-348773</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0</v>
      </c>
      <c r="C5536" s="5">
        <f t="shared" si="85"/>
        <v>5532</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0</v>
      </c>
      <c r="C5542" s="5">
        <f t="shared" si="85"/>
        <v>5538</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18000</v>
      </c>
      <c r="C5558" s="5">
        <f t="shared" si="85"/>
        <v>-12446</v>
      </c>
      <c r="D5558" s="6"/>
    </row>
    <row r="5559" spans="1:4" x14ac:dyDescent="0.2">
      <c r="A5559" s="3">
        <v>5555</v>
      </c>
      <c r="C5559" s="5">
        <f t="shared" si="85"/>
        <v>5555</v>
      </c>
      <c r="D5559" s="7"/>
    </row>
    <row r="5560" spans="1:4" x14ac:dyDescent="0.2">
      <c r="A5560">
        <v>5556</v>
      </c>
      <c r="B5560" s="14">
        <f>'EstRev 5-10'!F152</f>
        <v>73000</v>
      </c>
      <c r="C5560" s="5">
        <f t="shared" si="85"/>
        <v>-67444</v>
      </c>
      <c r="D5560" s="6"/>
    </row>
    <row r="5561" spans="1:4" x14ac:dyDescent="0.2">
      <c r="A5561">
        <v>5557</v>
      </c>
      <c r="B5561" s="14">
        <f>'EstRev 5-10'!F154</f>
        <v>91000</v>
      </c>
      <c r="C5561" s="5">
        <f t="shared" si="85"/>
        <v>-85443</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766</v>
      </c>
    </row>
    <row r="5574" spans="1:4" x14ac:dyDescent="0.2">
      <c r="A5574" s="3">
        <v>5570</v>
      </c>
      <c r="C5574" s="5">
        <f t="shared" si="85"/>
        <v>5570</v>
      </c>
      <c r="D5574" s="6" t="s">
        <v>766</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347</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347</v>
      </c>
    </row>
    <row r="5584" spans="1:4" x14ac:dyDescent="0.2">
      <c r="A5584" s="3">
        <v>5580</v>
      </c>
      <c r="C5584" s="5">
        <f t="shared" si="86"/>
        <v>5580</v>
      </c>
      <c r="D5584" s="6" t="s">
        <v>347</v>
      </c>
    </row>
    <row r="5585" spans="1:4" x14ac:dyDescent="0.2">
      <c r="A5585" s="3">
        <v>5581</v>
      </c>
      <c r="C5585" s="5">
        <f t="shared" si="86"/>
        <v>5581</v>
      </c>
      <c r="D5585" s="6" t="s">
        <v>347</v>
      </c>
    </row>
    <row r="5586" spans="1:4" x14ac:dyDescent="0.2">
      <c r="A5586" s="3">
        <v>5582</v>
      </c>
      <c r="C5586" s="5">
        <f t="shared" si="86"/>
        <v>5582</v>
      </c>
      <c r="D5586" s="6" t="s">
        <v>347</v>
      </c>
    </row>
    <row r="5587" spans="1:4" x14ac:dyDescent="0.2">
      <c r="A5587" s="4">
        <v>5583</v>
      </c>
      <c r="B5587" s="14">
        <f>'EstRev 5-10'!F168</f>
        <v>91000</v>
      </c>
      <c r="C5587" s="5">
        <f t="shared" si="86"/>
        <v>-85417</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91000</v>
      </c>
      <c r="C5596" s="5">
        <f t="shared" si="86"/>
        <v>-85408</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347</v>
      </c>
    </row>
    <row r="5600" spans="1:4" x14ac:dyDescent="0.2">
      <c r="A5600" s="3">
        <v>5596</v>
      </c>
      <c r="C5600" s="5">
        <f t="shared" si="86"/>
        <v>5596</v>
      </c>
      <c r="D5600" s="6" t="s">
        <v>347</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347</v>
      </c>
    </row>
    <row r="5613" spans="1:4" x14ac:dyDescent="0.2">
      <c r="A5613" s="3">
        <v>5609</v>
      </c>
      <c r="C5613" s="5">
        <f t="shared" si="86"/>
        <v>5609</v>
      </c>
      <c r="D5613" s="6" t="s">
        <v>347</v>
      </c>
    </row>
    <row r="5614" spans="1:4" x14ac:dyDescent="0.2">
      <c r="A5614" s="3">
        <v>5610</v>
      </c>
      <c r="C5614" s="5">
        <f t="shared" si="86"/>
        <v>5610</v>
      </c>
      <c r="D5614" s="6" t="s">
        <v>766</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347</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766</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347</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445300</v>
      </c>
      <c r="C5663" s="5">
        <f t="shared" si="87"/>
        <v>-439641</v>
      </c>
      <c r="D5663" s="6"/>
    </row>
    <row r="5664" spans="1:4" x14ac:dyDescent="0.2">
      <c r="A5664">
        <v>5660</v>
      </c>
      <c r="B5664" s="14">
        <f>'EstRev 5-10'!G5</f>
        <v>120000</v>
      </c>
      <c r="C5664" s="5">
        <f t="shared" si="87"/>
        <v>-114340</v>
      </c>
      <c r="D5664" s="6"/>
    </row>
    <row r="5665" spans="1:4" x14ac:dyDescent="0.2">
      <c r="A5665">
        <v>5661</v>
      </c>
      <c r="B5665" s="14">
        <f>'EstRev 5-10'!G7</f>
        <v>0</v>
      </c>
      <c r="C5665" s="5">
        <f t="shared" si="87"/>
        <v>5661</v>
      </c>
      <c r="D5665" s="6"/>
    </row>
    <row r="5666" spans="1:4" x14ac:dyDescent="0.2">
      <c r="A5666">
        <v>5662</v>
      </c>
      <c r="B5666" s="14">
        <f>'EstRev 5-10'!G8</f>
        <v>300000</v>
      </c>
      <c r="C5666" s="5">
        <f t="shared" si="87"/>
        <v>-294338</v>
      </c>
      <c r="D5666" s="6"/>
    </row>
    <row r="5667" spans="1:4" x14ac:dyDescent="0.2">
      <c r="A5667">
        <v>5663</v>
      </c>
      <c r="B5667" s="14">
        <f>'EstRev 5-10'!G11</f>
        <v>0</v>
      </c>
      <c r="C5667" s="5">
        <f t="shared" si="87"/>
        <v>5663</v>
      </c>
      <c r="D5667" s="6"/>
    </row>
    <row r="5668" spans="1:4" x14ac:dyDescent="0.2">
      <c r="A5668">
        <v>5664</v>
      </c>
      <c r="B5668" s="14">
        <f>'EstRev 5-10'!G12</f>
        <v>420000</v>
      </c>
      <c r="C5668" s="5">
        <f t="shared" si="87"/>
        <v>-414336</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0</v>
      </c>
      <c r="C5671" s="5">
        <f t="shared" si="87"/>
        <v>5667</v>
      </c>
      <c r="D5671" s="6"/>
    </row>
    <row r="5672" spans="1:4" x14ac:dyDescent="0.2">
      <c r="A5672">
        <v>5668</v>
      </c>
      <c r="B5672" s="14">
        <f>'EstRev 5-10'!G17</f>
        <v>0</v>
      </c>
      <c r="C5672" s="5">
        <f t="shared" si="87"/>
        <v>5668</v>
      </c>
      <c r="D5672" s="6"/>
    </row>
    <row r="5673" spans="1:4" x14ac:dyDescent="0.2">
      <c r="A5673">
        <v>5669</v>
      </c>
      <c r="B5673" s="14">
        <f>'EstRev 5-10'!G18</f>
        <v>0</v>
      </c>
      <c r="C5673" s="5">
        <f t="shared" si="87"/>
        <v>5669</v>
      </c>
      <c r="D5673" s="6"/>
    </row>
    <row r="5674" spans="1:4" x14ac:dyDescent="0.2">
      <c r="A5674">
        <v>5670</v>
      </c>
      <c r="B5674" s="14">
        <f>'EstRev 5-10'!G65</f>
        <v>5500</v>
      </c>
      <c r="C5674" s="5">
        <f t="shared" si="87"/>
        <v>170</v>
      </c>
      <c r="D5674" s="6"/>
    </row>
    <row r="5675" spans="1:4" x14ac:dyDescent="0.2">
      <c r="A5675">
        <v>5671</v>
      </c>
      <c r="B5675" s="14">
        <f>'EstRev 5-10'!G66</f>
        <v>0</v>
      </c>
      <c r="C5675" s="5">
        <f t="shared" si="87"/>
        <v>5671</v>
      </c>
      <c r="D5675" s="6"/>
    </row>
    <row r="5676" spans="1:4" x14ac:dyDescent="0.2">
      <c r="A5676">
        <v>5672</v>
      </c>
      <c r="B5676" s="14">
        <f>'EstRev 5-10'!G67</f>
        <v>5500</v>
      </c>
      <c r="C5676" s="5">
        <f t="shared" si="87"/>
        <v>172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347</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766</v>
      </c>
    </row>
    <row r="5711" spans="1:4" x14ac:dyDescent="0.2">
      <c r="A5711" s="3">
        <v>5707</v>
      </c>
      <c r="C5711" s="5">
        <f t="shared" si="88"/>
        <v>5707</v>
      </c>
      <c r="D5711" s="6" t="s">
        <v>766</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347</v>
      </c>
    </row>
    <row r="5725" spans="1:4" x14ac:dyDescent="0.2">
      <c r="A5725" s="3">
        <v>5721</v>
      </c>
      <c r="C5725" s="5">
        <f t="shared" si="88"/>
        <v>5721</v>
      </c>
      <c r="D5725" s="6" t="s">
        <v>347</v>
      </c>
    </row>
    <row r="5726" spans="1:4" x14ac:dyDescent="0.2">
      <c r="A5726" s="3">
        <v>5722</v>
      </c>
      <c r="C5726" s="5">
        <f t="shared" si="88"/>
        <v>5722</v>
      </c>
      <c r="D5726" s="6" t="s">
        <v>347</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347</v>
      </c>
    </row>
    <row r="5739" spans="1:4" x14ac:dyDescent="0.2">
      <c r="A5739" s="3">
        <v>5735</v>
      </c>
      <c r="C5739" s="5">
        <f t="shared" si="88"/>
        <v>5735</v>
      </c>
      <c r="D5739" s="6" t="s">
        <v>347</v>
      </c>
    </row>
    <row r="5740" spans="1:4" x14ac:dyDescent="0.2">
      <c r="A5740" s="3">
        <v>5736</v>
      </c>
      <c r="C5740" s="5">
        <f t="shared" si="88"/>
        <v>5736</v>
      </c>
      <c r="D5740" s="6" t="s">
        <v>766</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347</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347</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347</v>
      </c>
    </row>
    <row r="5783" spans="1:4" x14ac:dyDescent="0.2">
      <c r="A5783" s="3">
        <v>5779</v>
      </c>
      <c r="C5783" s="5">
        <f t="shared" si="89"/>
        <v>5779</v>
      </c>
      <c r="D5783" s="6" t="s">
        <v>347</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766</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347</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425500</v>
      </c>
      <c r="C5813" s="5">
        <f t="shared" si="89"/>
        <v>-419691</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0</v>
      </c>
      <c r="C5822" s="5">
        <f t="shared" si="89"/>
        <v>5818</v>
      </c>
      <c r="D5822" s="6"/>
    </row>
    <row r="5823" spans="1:4" x14ac:dyDescent="0.2">
      <c r="A5823">
        <v>5819</v>
      </c>
      <c r="B5823" s="14">
        <f>'EstRev 5-10'!H66</f>
        <v>0</v>
      </c>
      <c r="C5823" s="5">
        <f t="shared" si="89"/>
        <v>5819</v>
      </c>
      <c r="D5823" s="6"/>
    </row>
    <row r="5824" spans="1:4" x14ac:dyDescent="0.2">
      <c r="A5824">
        <v>5820</v>
      </c>
      <c r="B5824" s="14">
        <f>'EstRev 5-10'!H67</f>
        <v>0</v>
      </c>
      <c r="C5824" s="5">
        <f t="shared" si="89"/>
        <v>5820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0</v>
      </c>
      <c r="C5829" s="5">
        <f t="shared" si="89"/>
        <v>5825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0</v>
      </c>
      <c r="C5858" s="5">
        <f t="shared" si="90"/>
        <v>5854</v>
      </c>
      <c r="D5858" s="6"/>
    </row>
    <row r="5859" spans="1:4" x14ac:dyDescent="0.2">
      <c r="A5859">
        <v>5855</v>
      </c>
      <c r="B5859" s="14">
        <f>'EstRev 5-10'!I5</f>
        <v>-700</v>
      </c>
      <c r="C5859" s="5">
        <f t="shared" si="90"/>
        <v>6555</v>
      </c>
      <c r="D5859" s="6"/>
    </row>
    <row r="5860" spans="1:4" x14ac:dyDescent="0.2">
      <c r="A5860">
        <v>5856</v>
      </c>
      <c r="B5860" s="14">
        <f>'EstRev 5-10'!I11</f>
        <v>0</v>
      </c>
      <c r="C5860" s="5">
        <f t="shared" si="90"/>
        <v>5856</v>
      </c>
      <c r="D5860" s="6"/>
    </row>
    <row r="5861" spans="1:4" x14ac:dyDescent="0.2">
      <c r="A5861">
        <v>5857</v>
      </c>
      <c r="B5861" s="14">
        <f>'EstRev 5-10'!I12</f>
        <v>-700</v>
      </c>
      <c r="C5861" s="5">
        <f t="shared" si="90"/>
        <v>6557</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53000</v>
      </c>
      <c r="C5867" s="5">
        <f t="shared" si="90"/>
        <v>-47137</v>
      </c>
      <c r="D5867" s="6"/>
    </row>
    <row r="5868" spans="1:4" x14ac:dyDescent="0.2">
      <c r="A5868">
        <v>5864</v>
      </c>
      <c r="B5868" s="14">
        <f>'EstRev 5-10'!I66</f>
        <v>0</v>
      </c>
      <c r="C5868" s="5">
        <f t="shared" si="90"/>
        <v>5864</v>
      </c>
      <c r="D5868" s="6"/>
    </row>
    <row r="5869" spans="1:4" x14ac:dyDescent="0.2">
      <c r="A5869">
        <v>5865</v>
      </c>
      <c r="B5869" s="14">
        <f>'EstRev 5-10'!I67</f>
        <v>53000</v>
      </c>
      <c r="C5869" s="5">
        <f t="shared" si="90"/>
        <v>-47135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52300</v>
      </c>
      <c r="C5889" s="5">
        <f t="shared" si="90"/>
        <v>-46415</v>
      </c>
      <c r="D5889" s="6"/>
    </row>
    <row r="5890" spans="1:4" x14ac:dyDescent="0.2">
      <c r="A5890" s="3">
        <v>5886</v>
      </c>
      <c r="C5890" s="5">
        <f t="shared" si="90"/>
        <v>5886</v>
      </c>
      <c r="D5890" s="6" t="s">
        <v>347</v>
      </c>
    </row>
    <row r="5891" spans="1:4" x14ac:dyDescent="0.2">
      <c r="A5891" s="3">
        <v>5887</v>
      </c>
      <c r="C5891" s="5">
        <f t="shared" si="90"/>
        <v>5887</v>
      </c>
      <c r="D5891" s="6" t="s">
        <v>347</v>
      </c>
    </row>
    <row r="5892" spans="1:4" x14ac:dyDescent="0.2">
      <c r="A5892" s="3">
        <v>5888</v>
      </c>
      <c r="C5892" s="5">
        <f t="shared" si="90"/>
        <v>5888</v>
      </c>
      <c r="D5892" s="6" t="s">
        <v>347</v>
      </c>
    </row>
    <row r="5893" spans="1:4" x14ac:dyDescent="0.2">
      <c r="A5893" s="3">
        <v>5889</v>
      </c>
      <c r="C5893" s="5">
        <f t="shared" si="90"/>
        <v>5889</v>
      </c>
      <c r="D5893" s="6" t="s">
        <v>347</v>
      </c>
    </row>
    <row r="5894" spans="1:4" x14ac:dyDescent="0.2">
      <c r="A5894" s="3">
        <v>5890</v>
      </c>
      <c r="C5894" s="5">
        <f t="shared" si="90"/>
        <v>5890</v>
      </c>
      <c r="D5894" s="6" t="s">
        <v>347</v>
      </c>
    </row>
    <row r="5895" spans="1:4" x14ac:dyDescent="0.2">
      <c r="A5895" s="3">
        <v>5891</v>
      </c>
      <c r="C5895" s="5">
        <f t="shared" ref="C5895:C5958" si="91">A5895-B5895</f>
        <v>5891</v>
      </c>
      <c r="D5895" s="6" t="s">
        <v>347</v>
      </c>
    </row>
    <row r="5896" spans="1:4" x14ac:dyDescent="0.2">
      <c r="A5896" s="3">
        <v>5892</v>
      </c>
      <c r="C5896" s="5">
        <f t="shared" si="91"/>
        <v>5892</v>
      </c>
      <c r="D5896" s="6" t="s">
        <v>347</v>
      </c>
    </row>
    <row r="5897" spans="1:4" x14ac:dyDescent="0.2">
      <c r="A5897" s="3">
        <v>5893</v>
      </c>
      <c r="C5897" s="5">
        <f t="shared" si="91"/>
        <v>5893</v>
      </c>
      <c r="D5897" s="6" t="s">
        <v>347</v>
      </c>
    </row>
    <row r="5898" spans="1:4" x14ac:dyDescent="0.2">
      <c r="A5898" s="3">
        <v>5894</v>
      </c>
      <c r="C5898" s="5">
        <f t="shared" si="91"/>
        <v>5894</v>
      </c>
      <c r="D5898" s="6" t="s">
        <v>347</v>
      </c>
    </row>
    <row r="5899" spans="1:4" x14ac:dyDescent="0.2">
      <c r="A5899" s="3">
        <v>5895</v>
      </c>
      <c r="C5899" s="5">
        <f t="shared" si="91"/>
        <v>5895</v>
      </c>
      <c r="D5899" s="6" t="s">
        <v>347</v>
      </c>
    </row>
    <row r="5900" spans="1:4" x14ac:dyDescent="0.2">
      <c r="A5900" s="3">
        <v>5896</v>
      </c>
      <c r="C5900" s="5">
        <f t="shared" si="91"/>
        <v>5896</v>
      </c>
      <c r="D5900" s="6" t="s">
        <v>347</v>
      </c>
    </row>
    <row r="5901" spans="1:4" x14ac:dyDescent="0.2">
      <c r="A5901" s="3">
        <v>5897</v>
      </c>
      <c r="C5901" s="5">
        <f t="shared" si="91"/>
        <v>5897</v>
      </c>
      <c r="D5901" s="6" t="s">
        <v>347</v>
      </c>
    </row>
    <row r="5902" spans="1:4" x14ac:dyDescent="0.2">
      <c r="A5902" s="3">
        <v>5898</v>
      </c>
      <c r="C5902" s="5">
        <f t="shared" si="91"/>
        <v>5898</v>
      </c>
      <c r="D5902" s="6" t="s">
        <v>347</v>
      </c>
    </row>
    <row r="5903" spans="1:4" x14ac:dyDescent="0.2">
      <c r="A5903" s="3">
        <v>5899</v>
      </c>
      <c r="C5903" s="5">
        <f t="shared" si="91"/>
        <v>5899</v>
      </c>
      <c r="D5903" s="6" t="s">
        <v>347</v>
      </c>
    </row>
    <row r="5904" spans="1:4" x14ac:dyDescent="0.2">
      <c r="A5904" s="3">
        <v>5900</v>
      </c>
      <c r="C5904" s="5">
        <f t="shared" si="91"/>
        <v>5900</v>
      </c>
      <c r="D5904" s="6" t="s">
        <v>347</v>
      </c>
    </row>
    <row r="5905" spans="1:4" x14ac:dyDescent="0.2">
      <c r="A5905" s="3">
        <v>5901</v>
      </c>
      <c r="C5905" s="5">
        <f t="shared" si="91"/>
        <v>5901</v>
      </c>
      <c r="D5905" s="6" t="s">
        <v>347</v>
      </c>
    </row>
    <row r="5906" spans="1:4" x14ac:dyDescent="0.2">
      <c r="A5906" s="3">
        <v>5902</v>
      </c>
      <c r="C5906" s="5">
        <f t="shared" si="91"/>
        <v>5902</v>
      </c>
      <c r="D5906" s="6" t="s">
        <v>347</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347</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347</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347</v>
      </c>
    </row>
    <row r="5928" spans="1:4" x14ac:dyDescent="0.2">
      <c r="A5928">
        <v>5924</v>
      </c>
      <c r="B5928" s="14">
        <f>'EstRev 5-10'!K5</f>
        <v>0</v>
      </c>
      <c r="C5928" s="5">
        <f t="shared" si="91"/>
        <v>5924</v>
      </c>
      <c r="D5928" s="6"/>
    </row>
    <row r="5929" spans="1:4" x14ac:dyDescent="0.2">
      <c r="A5929">
        <v>5925</v>
      </c>
      <c r="B5929" s="14">
        <f>'EstRev 5-10'!K11</f>
        <v>0</v>
      </c>
      <c r="C5929" s="5">
        <f t="shared" si="91"/>
        <v>5925</v>
      </c>
      <c r="D5929" s="6"/>
    </row>
    <row r="5930" spans="1:4" x14ac:dyDescent="0.2">
      <c r="A5930">
        <v>5926</v>
      </c>
      <c r="B5930" s="14">
        <f>'EstRev 5-10'!K12</f>
        <v>0</v>
      </c>
      <c r="C5930" s="5">
        <f t="shared" si="91"/>
        <v>5926</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0</v>
      </c>
      <c r="C5936" s="5">
        <f t="shared" si="91"/>
        <v>5932</v>
      </c>
      <c r="D5936" s="6"/>
    </row>
    <row r="5937" spans="1:4" x14ac:dyDescent="0.2">
      <c r="A5937">
        <v>5933</v>
      </c>
      <c r="B5937" s="14">
        <f>'EstRev 5-10'!K66</f>
        <v>0</v>
      </c>
      <c r="C5937" s="5">
        <f t="shared" si="91"/>
        <v>5933</v>
      </c>
      <c r="D5937" s="6"/>
    </row>
    <row r="5938" spans="1:4" x14ac:dyDescent="0.2">
      <c r="A5938">
        <v>5934</v>
      </c>
      <c r="B5938" s="14">
        <f>'EstRev 5-10'!K67</f>
        <v>0</v>
      </c>
      <c r="C5938" s="5">
        <f t="shared" si="91"/>
        <v>5934</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0</v>
      </c>
      <c r="C5966" s="5">
        <f t="shared" si="92"/>
        <v>5962</v>
      </c>
      <c r="D5966" s="6"/>
    </row>
    <row r="5967" spans="1:4" x14ac:dyDescent="0.2">
      <c r="A5967">
        <v>5963</v>
      </c>
      <c r="B5967" s="14">
        <f>'EstRev 5-10'!G109</f>
        <v>425500</v>
      </c>
      <c r="C5967" s="5">
        <f t="shared" si="92"/>
        <v>-419537</v>
      </c>
      <c r="D5967" s="6"/>
    </row>
    <row r="5968" spans="1:4" x14ac:dyDescent="0.2">
      <c r="A5968">
        <v>5964</v>
      </c>
      <c r="B5968" s="14">
        <f>'EstRev 5-10'!H109</f>
        <v>0</v>
      </c>
      <c r="C5968" s="5">
        <f t="shared" si="92"/>
        <v>5964</v>
      </c>
      <c r="D5968" s="6"/>
    </row>
    <row r="5969" spans="1:4" x14ac:dyDescent="0.2">
      <c r="A5969">
        <v>5965</v>
      </c>
      <c r="B5969" s="14">
        <f>'EstRev 5-10'!I109</f>
        <v>52300</v>
      </c>
      <c r="C5969" s="5">
        <f t="shared" si="92"/>
        <v>-46335</v>
      </c>
      <c r="D5969" s="6"/>
    </row>
    <row r="5970" spans="1:4" x14ac:dyDescent="0.2">
      <c r="A5970" s="3">
        <v>5966</v>
      </c>
      <c r="C5970" s="5">
        <f t="shared" si="92"/>
        <v>5966</v>
      </c>
      <c r="D5970" s="6" t="s">
        <v>347</v>
      </c>
    </row>
    <row r="5971" spans="1:4" x14ac:dyDescent="0.2">
      <c r="A5971">
        <v>5967</v>
      </c>
      <c r="B5971" s="14">
        <f>'EstRev 5-10'!K109</f>
        <v>0</v>
      </c>
      <c r="C5971" s="5">
        <f t="shared" si="92"/>
        <v>5967</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75000</v>
      </c>
      <c r="C5974" s="5">
        <f t="shared" si="92"/>
        <v>-69030</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0</v>
      </c>
      <c r="C5981" s="5">
        <f t="shared" si="92"/>
        <v>5977</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0</v>
      </c>
      <c r="C5984" s="5">
        <f t="shared" si="92"/>
        <v>5980</v>
      </c>
      <c r="D5984" s="11" t="s">
        <v>78</v>
      </c>
    </row>
    <row r="5985" spans="1:4" x14ac:dyDescent="0.2">
      <c r="A5985">
        <v>5981</v>
      </c>
      <c r="B5985" s="14">
        <f>'BudgetSum 2-3'!J5</f>
        <v>0</v>
      </c>
      <c r="C5985" s="5">
        <f t="shared" si="92"/>
        <v>5981</v>
      </c>
      <c r="D5985" s="11" t="s">
        <v>78</v>
      </c>
    </row>
    <row r="5986" spans="1:4" x14ac:dyDescent="0.2">
      <c r="A5986">
        <v>5982</v>
      </c>
      <c r="B5986" s="14">
        <f>'BudgetSum 2-3'!J7</f>
        <v>0</v>
      </c>
      <c r="C5986" s="5">
        <f t="shared" si="92"/>
        <v>5982</v>
      </c>
      <c r="D5986" s="11" t="s">
        <v>78</v>
      </c>
    </row>
    <row r="5987" spans="1:4" x14ac:dyDescent="0.2">
      <c r="A5987">
        <v>5983</v>
      </c>
      <c r="B5987" s="14">
        <f>'BudgetSum 2-3'!J8</f>
        <v>0</v>
      </c>
      <c r="C5987" s="5">
        <f t="shared" si="92"/>
        <v>5983</v>
      </c>
      <c r="D5987" s="11" t="s">
        <v>78</v>
      </c>
    </row>
    <row r="5988" spans="1:4" x14ac:dyDescent="0.2">
      <c r="A5988">
        <v>5984</v>
      </c>
      <c r="B5988" s="14">
        <f>'BudgetSum 2-3'!J9</f>
        <v>0</v>
      </c>
      <c r="C5988" s="5">
        <f t="shared" si="92"/>
        <v>5984</v>
      </c>
      <c r="D5988" s="11" t="s">
        <v>78</v>
      </c>
    </row>
    <row r="5989" spans="1:4" x14ac:dyDescent="0.2">
      <c r="A5989">
        <v>5985</v>
      </c>
      <c r="B5989" s="14">
        <f>'BudgetSum 2-3'!J10</f>
        <v>0</v>
      </c>
      <c r="C5989" s="5">
        <f t="shared" si="92"/>
        <v>5985</v>
      </c>
      <c r="D5989" s="11" t="s">
        <v>78</v>
      </c>
    </row>
    <row r="5990" spans="1:4" x14ac:dyDescent="0.2">
      <c r="A5990">
        <v>5986</v>
      </c>
      <c r="B5990" s="14">
        <f>'BudgetSum 2-3'!J11</f>
        <v>0</v>
      </c>
      <c r="C5990" s="5">
        <f t="shared" si="92"/>
        <v>5986</v>
      </c>
      <c r="D5990" s="11" t="s">
        <v>78</v>
      </c>
    </row>
    <row r="5991" spans="1:4" x14ac:dyDescent="0.2">
      <c r="A5991">
        <v>5987</v>
      </c>
      <c r="B5991" s="14">
        <f>'BudgetSum 2-3'!J17</f>
        <v>0</v>
      </c>
      <c r="C5991" s="5">
        <f t="shared" si="92"/>
        <v>5987</v>
      </c>
      <c r="D5991" s="11" t="s">
        <v>78</v>
      </c>
    </row>
    <row r="5992" spans="1:4" x14ac:dyDescent="0.2">
      <c r="A5992">
        <v>5988</v>
      </c>
      <c r="B5992" s="14">
        <f>'BudgetSum 2-3'!J19</f>
        <v>0</v>
      </c>
      <c r="C5992" s="5">
        <f t="shared" si="92"/>
        <v>5988</v>
      </c>
      <c r="D5992" s="11" t="s">
        <v>78</v>
      </c>
    </row>
    <row r="5993" spans="1:4" x14ac:dyDescent="0.2">
      <c r="A5993">
        <v>5989</v>
      </c>
      <c r="B5993" s="14">
        <f>'BudgetSum 2-3'!J20</f>
        <v>0</v>
      </c>
      <c r="C5993" s="5">
        <f t="shared" si="92"/>
        <v>5989</v>
      </c>
      <c r="D5993" s="11" t="s">
        <v>78</v>
      </c>
    </row>
    <row r="5994" spans="1:4" x14ac:dyDescent="0.2">
      <c r="A5994">
        <v>5990</v>
      </c>
      <c r="B5994" s="14">
        <f>'BudgetSum 2-3'!J21</f>
        <v>0</v>
      </c>
      <c r="C5994" s="5">
        <f t="shared" si="92"/>
        <v>5990</v>
      </c>
      <c r="D5994" s="11" t="s">
        <v>78</v>
      </c>
    </row>
    <row r="5995" spans="1:4" x14ac:dyDescent="0.2">
      <c r="A5995">
        <v>5991</v>
      </c>
      <c r="B5995" s="14">
        <f>'BudgetSum 2-3'!J22</f>
        <v>0</v>
      </c>
      <c r="C5995" s="5">
        <f t="shared" si="92"/>
        <v>5991</v>
      </c>
      <c r="D5995" s="11" t="s">
        <v>78</v>
      </c>
    </row>
    <row r="5996" spans="1:4" x14ac:dyDescent="0.2">
      <c r="A5996">
        <v>5992</v>
      </c>
      <c r="B5996" s="14">
        <f>'BudgetSum 2-3'!J28</f>
        <v>0</v>
      </c>
      <c r="C5996" s="5">
        <f t="shared" si="92"/>
        <v>5992</v>
      </c>
      <c r="D5996" s="11" t="s">
        <v>78</v>
      </c>
    </row>
    <row r="5997" spans="1:4" x14ac:dyDescent="0.2">
      <c r="A5997" s="2">
        <v>5993</v>
      </c>
      <c r="B5997" s="14">
        <f>'BudgetSum 2-3'!J30</f>
        <v>0</v>
      </c>
      <c r="C5997" s="5">
        <f t="shared" si="92"/>
        <v>5993</v>
      </c>
      <c r="D5997" s="11" t="s">
        <v>78</v>
      </c>
    </row>
    <row r="5998" spans="1:4" x14ac:dyDescent="0.2">
      <c r="A5998" s="2">
        <v>5994</v>
      </c>
      <c r="B5998" s="14">
        <f>'BudgetSum 2-3'!J35</f>
        <v>0</v>
      </c>
      <c r="C5998" s="5">
        <f t="shared" si="92"/>
        <v>5994</v>
      </c>
      <c r="D5998" s="11" t="s">
        <v>78</v>
      </c>
    </row>
    <row r="5999" spans="1:4" x14ac:dyDescent="0.2">
      <c r="A5999" s="2">
        <v>5995</v>
      </c>
      <c r="B5999" s="14">
        <f>'BudgetSum 2-3'!J36</f>
        <v>0</v>
      </c>
      <c r="C5999" s="5">
        <f t="shared" si="92"/>
        <v>5995</v>
      </c>
      <c r="D5999" s="11" t="s">
        <v>78</v>
      </c>
    </row>
    <row r="6000" spans="1:4" x14ac:dyDescent="0.2">
      <c r="A6000" s="2">
        <v>5996</v>
      </c>
      <c r="B6000" s="14">
        <f>'BudgetSum 2-3'!J37</f>
        <v>0</v>
      </c>
      <c r="C6000" s="5">
        <f t="shared" si="92"/>
        <v>5996</v>
      </c>
      <c r="D6000" s="11" t="s">
        <v>78</v>
      </c>
    </row>
    <row r="6001" spans="1:4" x14ac:dyDescent="0.2">
      <c r="A6001" s="2">
        <v>5997</v>
      </c>
      <c r="B6001" s="14">
        <f>'BudgetSum 2-3'!J38</f>
        <v>0</v>
      </c>
      <c r="C6001" s="5">
        <f t="shared" si="92"/>
        <v>5997</v>
      </c>
      <c r="D6001" s="11" t="s">
        <v>78</v>
      </c>
    </row>
    <row r="6002" spans="1:4" x14ac:dyDescent="0.2">
      <c r="A6002" s="2">
        <v>5998</v>
      </c>
      <c r="B6002" s="14">
        <f>'BudgetSum 2-3'!E39</f>
        <v>0</v>
      </c>
      <c r="C6002" s="5">
        <f t="shared" si="92"/>
        <v>5998</v>
      </c>
      <c r="D6002" s="11" t="s">
        <v>78</v>
      </c>
    </row>
    <row r="6003" spans="1:4" x14ac:dyDescent="0.2">
      <c r="A6003" s="2">
        <v>5999</v>
      </c>
      <c r="B6003" s="14">
        <f>'BudgetSum 2-3'!E40</f>
        <v>0</v>
      </c>
      <c r="C6003" s="5">
        <f t="shared" si="92"/>
        <v>5999</v>
      </c>
      <c r="D6003" s="11" t="s">
        <v>78</v>
      </c>
    </row>
    <row r="6004" spans="1:4" x14ac:dyDescent="0.2">
      <c r="A6004" s="2">
        <v>6000</v>
      </c>
      <c r="B6004" s="14">
        <f>'BudgetSum 2-3'!E41</f>
        <v>0</v>
      </c>
      <c r="C6004" s="5">
        <f t="shared" si="92"/>
        <v>6000</v>
      </c>
      <c r="D6004" s="11" t="s">
        <v>78</v>
      </c>
    </row>
    <row r="6005" spans="1:4" x14ac:dyDescent="0.2">
      <c r="A6005" s="2">
        <v>6001</v>
      </c>
      <c r="B6005" s="14">
        <f>'BudgetSum 2-3'!E42</f>
        <v>0</v>
      </c>
      <c r="C6005" s="5">
        <f t="shared" si="92"/>
        <v>6001</v>
      </c>
      <c r="D6005" s="11" t="s">
        <v>78</v>
      </c>
    </row>
    <row r="6006" spans="1:4" x14ac:dyDescent="0.2">
      <c r="A6006" s="2">
        <v>6002</v>
      </c>
      <c r="B6006" s="14">
        <f>'BudgetSum 2-3'!C44</f>
        <v>0</v>
      </c>
      <c r="C6006" s="5">
        <f t="shared" si="92"/>
        <v>6002</v>
      </c>
      <c r="D6006" s="11" t="s">
        <v>78</v>
      </c>
    </row>
    <row r="6007" spans="1:4" x14ac:dyDescent="0.2">
      <c r="A6007" s="2">
        <v>6003</v>
      </c>
      <c r="B6007" s="14">
        <f>'BudgetSum 2-3'!D44</f>
        <v>0</v>
      </c>
      <c r="C6007" s="5">
        <f t="shared" si="92"/>
        <v>6003</v>
      </c>
      <c r="D6007" s="11" t="s">
        <v>78</v>
      </c>
    </row>
    <row r="6008" spans="1:4" x14ac:dyDescent="0.2">
      <c r="A6008" s="2">
        <v>6004</v>
      </c>
      <c r="B6008" s="14">
        <f>'BudgetSum 2-3'!E44</f>
        <v>0</v>
      </c>
      <c r="C6008" s="5">
        <f t="shared" si="92"/>
        <v>6004</v>
      </c>
      <c r="D6008" s="11" t="s">
        <v>78</v>
      </c>
    </row>
    <row r="6009" spans="1:4" x14ac:dyDescent="0.2">
      <c r="A6009" s="2">
        <v>6005</v>
      </c>
      <c r="B6009" s="14">
        <f>'BudgetSum 2-3'!F44</f>
        <v>0</v>
      </c>
      <c r="C6009" s="5">
        <f t="shared" si="92"/>
        <v>6005</v>
      </c>
      <c r="D6009" s="11" t="s">
        <v>78</v>
      </c>
    </row>
    <row r="6010" spans="1:4" x14ac:dyDescent="0.2">
      <c r="A6010" s="1">
        <v>6006</v>
      </c>
      <c r="B6010" s="14">
        <f>'BudgetSum 2-3'!G44</f>
        <v>0</v>
      </c>
      <c r="C6010" s="5">
        <f t="shared" si="92"/>
        <v>6006</v>
      </c>
      <c r="D6010" s="11" t="s">
        <v>78</v>
      </c>
    </row>
    <row r="6011" spans="1:4" x14ac:dyDescent="0.2">
      <c r="A6011" s="1">
        <v>6007</v>
      </c>
      <c r="B6011" s="14">
        <f>'BudgetSum 2-3'!H43</f>
        <v>0</v>
      </c>
      <c r="C6011" s="5">
        <f t="shared" si="92"/>
        <v>6007</v>
      </c>
      <c r="D6011" s="11" t="s">
        <v>78</v>
      </c>
    </row>
    <row r="6012" spans="1:4" x14ac:dyDescent="0.2">
      <c r="A6012" s="1">
        <v>6008</v>
      </c>
      <c r="B6012" s="14">
        <f>'BudgetSum 2-3'!H44</f>
        <v>0</v>
      </c>
      <c r="C6012" s="5">
        <f t="shared" si="92"/>
        <v>6008</v>
      </c>
      <c r="D6012" s="11" t="s">
        <v>78</v>
      </c>
    </row>
    <row r="6013" spans="1:4" x14ac:dyDescent="0.2">
      <c r="A6013" s="1">
        <v>6009</v>
      </c>
      <c r="B6013" s="14">
        <f>'BudgetSum 2-3'!K44</f>
        <v>0</v>
      </c>
      <c r="C6013" s="5">
        <f t="shared" si="92"/>
        <v>6009</v>
      </c>
      <c r="D6013" s="11" t="s">
        <v>78</v>
      </c>
    </row>
    <row r="6014" spans="1:4" x14ac:dyDescent="0.2">
      <c r="A6014" s="1">
        <v>6010</v>
      </c>
      <c r="B6014" s="14">
        <f>'BudgetSum 2-3'!J46</f>
        <v>0</v>
      </c>
      <c r="C6014" s="5">
        <f t="shared" si="92"/>
        <v>6010</v>
      </c>
      <c r="D6014" s="11" t="s">
        <v>78</v>
      </c>
    </row>
    <row r="6015" spans="1:4" x14ac:dyDescent="0.2">
      <c r="A6015" s="1">
        <v>6011</v>
      </c>
      <c r="B6015" s="14">
        <f>'BudgetSum 2-3'!C57</f>
        <v>0</v>
      </c>
      <c r="C6015" s="5">
        <f t="shared" si="92"/>
        <v>6011</v>
      </c>
      <c r="D6015" s="11" t="s">
        <v>78</v>
      </c>
    </row>
    <row r="6016" spans="1:4" x14ac:dyDescent="0.2">
      <c r="A6016" s="1">
        <v>6012</v>
      </c>
      <c r="B6016" s="14">
        <f>'BudgetSum 2-3'!D57</f>
        <v>0</v>
      </c>
      <c r="C6016" s="5">
        <f t="shared" si="92"/>
        <v>6012</v>
      </c>
      <c r="D6016" s="11" t="s">
        <v>78</v>
      </c>
    </row>
    <row r="6017" spans="1:4" x14ac:dyDescent="0.2">
      <c r="A6017" s="1">
        <v>6013</v>
      </c>
      <c r="B6017" s="14">
        <f>'BudgetSum 2-3'!H57</f>
        <v>0</v>
      </c>
      <c r="C6017" s="5">
        <f t="shared" si="92"/>
        <v>6013</v>
      </c>
      <c r="D6017" s="11" t="s">
        <v>78</v>
      </c>
    </row>
    <row r="6018" spans="1:4" x14ac:dyDescent="0.2">
      <c r="A6018" s="1">
        <v>6014</v>
      </c>
      <c r="B6018" s="15">
        <f>'BudgetSum 2-3'!C61</f>
        <v>0</v>
      </c>
      <c r="C6018" s="5">
        <f t="shared" si="92"/>
        <v>6014</v>
      </c>
      <c r="D6018" s="11" t="s">
        <v>78</v>
      </c>
    </row>
    <row r="6019" spans="1:4" x14ac:dyDescent="0.2">
      <c r="A6019">
        <v>6015</v>
      </c>
      <c r="B6019" s="15">
        <f>'BudgetSum 2-3'!D61</f>
        <v>0</v>
      </c>
      <c r="C6019" s="5">
        <f t="shared" si="92"/>
        <v>6015</v>
      </c>
      <c r="D6019" s="11" t="s">
        <v>78</v>
      </c>
    </row>
    <row r="6020" spans="1:4" x14ac:dyDescent="0.2">
      <c r="A6020">
        <v>6016</v>
      </c>
      <c r="B6020" s="15">
        <f>'BudgetSum 2-3'!H61</f>
        <v>0</v>
      </c>
      <c r="C6020" s="5">
        <f t="shared" si="92"/>
        <v>6016</v>
      </c>
      <c r="D6020" s="11" t="s">
        <v>78</v>
      </c>
    </row>
    <row r="6021" spans="1:4" x14ac:dyDescent="0.2">
      <c r="A6021">
        <v>6017</v>
      </c>
      <c r="B6021" s="15">
        <f>'BudgetSum 2-3'!C65</f>
        <v>0</v>
      </c>
      <c r="C6021" s="5">
        <f t="shared" si="92"/>
        <v>6017</v>
      </c>
      <c r="D6021" s="11" t="s">
        <v>78</v>
      </c>
    </row>
    <row r="6022" spans="1:4" x14ac:dyDescent="0.2">
      <c r="A6022">
        <v>6018</v>
      </c>
      <c r="B6022" s="15">
        <f>'BudgetSum 2-3'!D65</f>
        <v>0</v>
      </c>
      <c r="C6022" s="5">
        <f t="shared" si="92"/>
        <v>6018</v>
      </c>
      <c r="D6022" s="11" t="s">
        <v>78</v>
      </c>
    </row>
    <row r="6023" spans="1:4" x14ac:dyDescent="0.2">
      <c r="A6023">
        <v>6019</v>
      </c>
      <c r="B6023" s="15">
        <f>'BudgetSum 2-3'!C69</f>
        <v>0</v>
      </c>
      <c r="C6023" s="5">
        <f t="shared" ref="C6023:C6086" si="93">A6023-B6023</f>
        <v>6019</v>
      </c>
      <c r="D6023" s="11" t="s">
        <v>78</v>
      </c>
    </row>
    <row r="6024" spans="1:4" x14ac:dyDescent="0.2">
      <c r="A6024">
        <v>6020</v>
      </c>
      <c r="B6024" s="15">
        <f>'BudgetSum 2-3'!D69</f>
        <v>0</v>
      </c>
      <c r="C6024" s="5">
        <f t="shared" si="93"/>
        <v>6020</v>
      </c>
      <c r="D6024" s="11" t="s">
        <v>78</v>
      </c>
    </row>
    <row r="6025" spans="1:4" x14ac:dyDescent="0.2">
      <c r="A6025">
        <v>6021</v>
      </c>
      <c r="B6025" s="15">
        <f>'BudgetSum 2-3'!C73</f>
        <v>0</v>
      </c>
      <c r="C6025" s="5">
        <f t="shared" si="93"/>
        <v>6021</v>
      </c>
      <c r="D6025" s="11" t="s">
        <v>78</v>
      </c>
    </row>
    <row r="6026" spans="1:4" x14ac:dyDescent="0.2">
      <c r="A6026">
        <v>6022</v>
      </c>
      <c r="B6026" s="15">
        <f>'BudgetSum 2-3'!D73</f>
        <v>0</v>
      </c>
      <c r="C6026" s="5">
        <f t="shared" si="93"/>
        <v>6022</v>
      </c>
      <c r="D6026" s="11" t="s">
        <v>78</v>
      </c>
    </row>
    <row r="6027" spans="1:4" x14ac:dyDescent="0.2">
      <c r="A6027" s="3">
        <v>6023</v>
      </c>
      <c r="C6027" s="5">
        <f t="shared" si="93"/>
        <v>6023</v>
      </c>
      <c r="D6027" s="11" t="s">
        <v>78</v>
      </c>
    </row>
    <row r="6028" spans="1:4" x14ac:dyDescent="0.2">
      <c r="A6028">
        <v>6024</v>
      </c>
      <c r="B6028" s="14">
        <f>'BudgetSum 2-3'!C77</f>
        <v>0</v>
      </c>
      <c r="C6028" s="5">
        <f t="shared" si="93"/>
        <v>6024</v>
      </c>
      <c r="D6028" s="11" t="s">
        <v>78</v>
      </c>
    </row>
    <row r="6029" spans="1:4" x14ac:dyDescent="0.2">
      <c r="A6029">
        <v>6025</v>
      </c>
      <c r="B6029" s="14">
        <f>'BudgetSum 2-3'!D77</f>
        <v>0</v>
      </c>
      <c r="C6029" s="5">
        <f t="shared" si="93"/>
        <v>6025</v>
      </c>
      <c r="D6029" s="11" t="s">
        <v>78</v>
      </c>
    </row>
    <row r="6030" spans="1:4" x14ac:dyDescent="0.2">
      <c r="A6030">
        <v>6026</v>
      </c>
      <c r="B6030" s="14">
        <f>'BudgetSum 2-3'!F77</f>
        <v>0</v>
      </c>
      <c r="C6030" s="5">
        <f t="shared" si="93"/>
        <v>6026</v>
      </c>
      <c r="D6030" s="11" t="s">
        <v>78</v>
      </c>
    </row>
    <row r="6031" spans="1:4" x14ac:dyDescent="0.2">
      <c r="A6031">
        <v>6027</v>
      </c>
      <c r="B6031" s="14">
        <f>'BudgetSum 2-3'!G77</f>
        <v>0</v>
      </c>
      <c r="C6031" s="5">
        <f t="shared" si="93"/>
        <v>6027</v>
      </c>
      <c r="D6031" s="11" t="s">
        <v>78</v>
      </c>
    </row>
    <row r="6032" spans="1:4" x14ac:dyDescent="0.2">
      <c r="A6032">
        <v>6028</v>
      </c>
      <c r="B6032" s="14">
        <f>'BudgetSum 2-3'!H77</f>
        <v>0</v>
      </c>
      <c r="C6032" s="5">
        <f t="shared" si="93"/>
        <v>6028</v>
      </c>
      <c r="D6032" s="11" t="s">
        <v>78</v>
      </c>
    </row>
    <row r="6033" spans="1:4" x14ac:dyDescent="0.2">
      <c r="A6033">
        <v>6029</v>
      </c>
      <c r="B6033" s="14">
        <f>'BudgetSum 2-3'!K77</f>
        <v>0</v>
      </c>
      <c r="C6033" s="5">
        <f t="shared" si="93"/>
        <v>6029</v>
      </c>
      <c r="D6033" s="11" t="s">
        <v>78</v>
      </c>
    </row>
    <row r="6034" spans="1:4" x14ac:dyDescent="0.2">
      <c r="A6034">
        <v>6030</v>
      </c>
      <c r="B6034" s="14">
        <f>'BudgetSum 2-3'!G78</f>
        <v>0</v>
      </c>
      <c r="C6034" s="5">
        <f t="shared" si="93"/>
        <v>6030</v>
      </c>
      <c r="D6034" s="11" t="s">
        <v>78</v>
      </c>
    </row>
    <row r="6035" spans="1:4" x14ac:dyDescent="0.2">
      <c r="A6035">
        <v>6031</v>
      </c>
      <c r="B6035" s="14">
        <f>'BudgetSum 2-3'!I78</f>
        <v>0</v>
      </c>
      <c r="C6035" s="5">
        <f t="shared" si="93"/>
        <v>6031</v>
      </c>
      <c r="D6035" s="11" t="s">
        <v>78</v>
      </c>
    </row>
    <row r="6036" spans="1:4" x14ac:dyDescent="0.2">
      <c r="A6036">
        <v>6032</v>
      </c>
      <c r="B6036" s="14">
        <f>'BudgetSum 2-3'!J78</f>
        <v>0</v>
      </c>
      <c r="C6036" s="5">
        <f t="shared" si="93"/>
        <v>6032</v>
      </c>
      <c r="D6036" s="11" t="s">
        <v>78</v>
      </c>
    </row>
    <row r="6037" spans="1:4" x14ac:dyDescent="0.2">
      <c r="A6037">
        <v>6033</v>
      </c>
      <c r="B6037" s="14">
        <f>'BudgetSum 2-3'!K78</f>
        <v>0</v>
      </c>
      <c r="C6037" s="5">
        <f t="shared" si="93"/>
        <v>6033</v>
      </c>
      <c r="D6037" s="11" t="s">
        <v>78</v>
      </c>
    </row>
    <row r="6038" spans="1:4" x14ac:dyDescent="0.2">
      <c r="A6038">
        <v>6034</v>
      </c>
      <c r="B6038" s="14">
        <f>'BudgetSum 2-3'!J79</f>
        <v>0</v>
      </c>
      <c r="C6038" s="5">
        <f t="shared" si="93"/>
        <v>6034</v>
      </c>
      <c r="D6038" s="11" t="s">
        <v>78</v>
      </c>
    </row>
    <row r="6039" spans="1:4" x14ac:dyDescent="0.2">
      <c r="A6039">
        <v>6035</v>
      </c>
      <c r="B6039" s="14">
        <f>'BudgetSum 2-3'!J80</f>
        <v>0</v>
      </c>
      <c r="C6039" s="5">
        <f t="shared" si="93"/>
        <v>6035</v>
      </c>
      <c r="D6039" s="11" t="s">
        <v>78</v>
      </c>
    </row>
    <row r="6040" spans="1:4" x14ac:dyDescent="0.2">
      <c r="A6040">
        <v>6036</v>
      </c>
      <c r="B6040" s="14">
        <f>'BudgetSum 2-3'!J81</f>
        <v>0</v>
      </c>
      <c r="C6040" s="5">
        <f t="shared" si="93"/>
        <v>6036</v>
      </c>
      <c r="D6040" s="11" t="s">
        <v>78</v>
      </c>
    </row>
    <row r="6041" spans="1:4" x14ac:dyDescent="0.2">
      <c r="A6041">
        <v>6037</v>
      </c>
      <c r="B6041" s="14">
        <f>'CashSum 4'!J3</f>
        <v>0</v>
      </c>
      <c r="C6041" s="5">
        <f t="shared" si="93"/>
        <v>6037</v>
      </c>
      <c r="D6041" s="11" t="s">
        <v>78</v>
      </c>
    </row>
    <row r="6042" spans="1:4" x14ac:dyDescent="0.2">
      <c r="A6042">
        <v>6038</v>
      </c>
      <c r="B6042" s="14">
        <f>'CashSum 4'!J4</f>
        <v>0</v>
      </c>
      <c r="C6042" s="5">
        <f t="shared" si="93"/>
        <v>6038</v>
      </c>
      <c r="D6042" s="11" t="s">
        <v>78</v>
      </c>
    </row>
    <row r="6043" spans="1:4" x14ac:dyDescent="0.2">
      <c r="A6043">
        <v>6039</v>
      </c>
      <c r="B6043" s="14">
        <f>'CashSum 4'!D6</f>
        <v>0</v>
      </c>
      <c r="C6043" s="5">
        <f t="shared" si="93"/>
        <v>6039</v>
      </c>
      <c r="D6043" s="11" t="s">
        <v>78</v>
      </c>
    </row>
    <row r="6044" spans="1:4" x14ac:dyDescent="0.2">
      <c r="A6044">
        <v>6040</v>
      </c>
      <c r="B6044" s="14">
        <f>'CashSum 4'!F6</f>
        <v>0</v>
      </c>
      <c r="C6044" s="5">
        <f t="shared" si="93"/>
        <v>6040</v>
      </c>
      <c r="D6044" s="11" t="s">
        <v>78</v>
      </c>
    </row>
    <row r="6045" spans="1:4" x14ac:dyDescent="0.2">
      <c r="A6045">
        <v>6041</v>
      </c>
      <c r="B6045" s="14">
        <f>'CashSum 4'!J6</f>
        <v>0</v>
      </c>
      <c r="C6045" s="5">
        <f t="shared" si="93"/>
        <v>6041</v>
      </c>
      <c r="D6045" s="11" t="s">
        <v>78</v>
      </c>
    </row>
    <row r="6046" spans="1:4" x14ac:dyDescent="0.2">
      <c r="A6046">
        <v>6042</v>
      </c>
      <c r="B6046" s="14">
        <f>'CashSum 4'!E8</f>
        <v>0</v>
      </c>
      <c r="C6046" s="5">
        <f t="shared" si="93"/>
        <v>6042</v>
      </c>
      <c r="D6046" s="11" t="s">
        <v>78</v>
      </c>
    </row>
    <row r="6047" spans="1:4" x14ac:dyDescent="0.2">
      <c r="A6047">
        <v>6043</v>
      </c>
      <c r="B6047" s="14">
        <f>'CashSum 4'!F8</f>
        <v>0</v>
      </c>
      <c r="C6047" s="5">
        <f t="shared" si="93"/>
        <v>6043</v>
      </c>
      <c r="D6047" s="11" t="s">
        <v>78</v>
      </c>
    </row>
    <row r="6048" spans="1:4" x14ac:dyDescent="0.2">
      <c r="A6048">
        <v>6044</v>
      </c>
      <c r="B6048" s="14">
        <f>'CashSum 4'!G8</f>
        <v>0</v>
      </c>
      <c r="C6048" s="5">
        <f t="shared" si="93"/>
        <v>6044</v>
      </c>
      <c r="D6048" s="11" t="s">
        <v>78</v>
      </c>
    </row>
    <row r="6049" spans="1:4" x14ac:dyDescent="0.2">
      <c r="A6049">
        <v>6045</v>
      </c>
      <c r="B6049" s="14">
        <f>'CashSum 4'!J8</f>
        <v>0</v>
      </c>
      <c r="C6049" s="5">
        <f t="shared" si="93"/>
        <v>6045</v>
      </c>
      <c r="D6049" s="11" t="s">
        <v>78</v>
      </c>
    </row>
    <row r="6050" spans="1:4" x14ac:dyDescent="0.2">
      <c r="A6050">
        <v>6046</v>
      </c>
      <c r="B6050" s="14">
        <f>'CashSum 4'!E9</f>
        <v>0</v>
      </c>
      <c r="C6050" s="5">
        <f t="shared" si="93"/>
        <v>6046</v>
      </c>
      <c r="D6050" s="11" t="s">
        <v>78</v>
      </c>
    </row>
    <row r="6051" spans="1:4" x14ac:dyDescent="0.2">
      <c r="A6051">
        <v>6047</v>
      </c>
      <c r="B6051" s="14">
        <f>'CashSum 4'!F9</f>
        <v>0</v>
      </c>
      <c r="C6051" s="5">
        <f t="shared" si="93"/>
        <v>6047</v>
      </c>
      <c r="D6051" s="11" t="s">
        <v>78</v>
      </c>
    </row>
    <row r="6052" spans="1:4" x14ac:dyDescent="0.2">
      <c r="A6052">
        <v>6048</v>
      </c>
      <c r="B6052" s="14">
        <f>'CashSum 4'!G9</f>
        <v>0</v>
      </c>
      <c r="C6052" s="5">
        <f t="shared" si="93"/>
        <v>6048</v>
      </c>
      <c r="D6052" s="11" t="s">
        <v>78</v>
      </c>
    </row>
    <row r="6053" spans="1:4" x14ac:dyDescent="0.2">
      <c r="A6053">
        <v>6049</v>
      </c>
      <c r="B6053" s="14">
        <f>'CashSum 4'!J10</f>
        <v>0</v>
      </c>
      <c r="C6053" s="5">
        <f t="shared" si="93"/>
        <v>6049</v>
      </c>
      <c r="D6053" s="11" t="s">
        <v>78</v>
      </c>
    </row>
    <row r="6054" spans="1:4" x14ac:dyDescent="0.2">
      <c r="A6054">
        <v>6050</v>
      </c>
      <c r="B6054" s="14">
        <f>'CashSum 4'!J11</f>
        <v>0</v>
      </c>
      <c r="C6054" s="5">
        <f t="shared" si="93"/>
        <v>6050</v>
      </c>
      <c r="D6054" s="11" t="s">
        <v>78</v>
      </c>
    </row>
    <row r="6055" spans="1:4" x14ac:dyDescent="0.2">
      <c r="A6055">
        <v>6051</v>
      </c>
      <c r="B6055" s="14">
        <f>'CashSum 4'!J12</f>
        <v>0</v>
      </c>
      <c r="C6055" s="5">
        <f t="shared" si="93"/>
        <v>6051</v>
      </c>
      <c r="D6055" s="11" t="s">
        <v>78</v>
      </c>
    </row>
    <row r="6056" spans="1:4" x14ac:dyDescent="0.2">
      <c r="A6056">
        <v>6052</v>
      </c>
      <c r="B6056" s="14">
        <f>'CashSum 4'!J13</f>
        <v>0</v>
      </c>
      <c r="C6056" s="5">
        <f t="shared" si="93"/>
        <v>6052</v>
      </c>
      <c r="D6056" s="11" t="s">
        <v>78</v>
      </c>
    </row>
    <row r="6057" spans="1:4" x14ac:dyDescent="0.2">
      <c r="A6057">
        <v>6053</v>
      </c>
      <c r="B6057" s="14">
        <f>'CashSum 4'!J16</f>
        <v>0</v>
      </c>
      <c r="C6057" s="5">
        <f t="shared" si="93"/>
        <v>6053</v>
      </c>
      <c r="D6057" s="11" t="s">
        <v>78</v>
      </c>
    </row>
    <row r="6058" spans="1:4" x14ac:dyDescent="0.2">
      <c r="A6058">
        <v>6054</v>
      </c>
      <c r="B6058" s="14">
        <f>'CashSum 4'!J17</f>
        <v>0</v>
      </c>
      <c r="C6058" s="5">
        <f t="shared" si="93"/>
        <v>6054</v>
      </c>
      <c r="D6058" s="11" t="s">
        <v>78</v>
      </c>
    </row>
    <row r="6059" spans="1:4" x14ac:dyDescent="0.2">
      <c r="A6059">
        <v>6055</v>
      </c>
      <c r="B6059" s="14">
        <f>'CashSum 4'!J19</f>
        <v>0</v>
      </c>
      <c r="C6059" s="5">
        <f t="shared" si="93"/>
        <v>6055</v>
      </c>
      <c r="D6059" s="11" t="s">
        <v>78</v>
      </c>
    </row>
    <row r="6060" spans="1:4" x14ac:dyDescent="0.2">
      <c r="A6060">
        <v>6056</v>
      </c>
      <c r="B6060" s="14">
        <f>'CashSum 4'!J20</f>
        <v>0</v>
      </c>
      <c r="C6060" s="5">
        <f t="shared" si="93"/>
        <v>6056</v>
      </c>
      <c r="D6060" s="11" t="s">
        <v>78</v>
      </c>
    </row>
    <row r="6061" spans="1:4" x14ac:dyDescent="0.2">
      <c r="A6061">
        <v>6057</v>
      </c>
      <c r="B6061" s="14">
        <f>'CashSum 4'!J21</f>
        <v>0</v>
      </c>
      <c r="C6061" s="5">
        <f t="shared" si="93"/>
        <v>6057</v>
      </c>
      <c r="D6061" s="11" t="s">
        <v>78</v>
      </c>
    </row>
    <row r="6062" spans="1:4" x14ac:dyDescent="0.2">
      <c r="A6062">
        <v>6058</v>
      </c>
      <c r="B6062" s="14">
        <f>'EstRev 5-10'!J5</f>
        <v>0</v>
      </c>
      <c r="C6062" s="5">
        <f t="shared" si="93"/>
        <v>6058</v>
      </c>
      <c r="D6062" s="11" t="s">
        <v>78</v>
      </c>
    </row>
    <row r="6063" spans="1:4" x14ac:dyDescent="0.2">
      <c r="A6063">
        <v>6059</v>
      </c>
      <c r="B6063" s="14">
        <f>'EstRev 5-10'!H7</f>
        <v>0</v>
      </c>
      <c r="C6063" s="5">
        <f t="shared" si="93"/>
        <v>6059</v>
      </c>
      <c r="D6063" s="11" t="s">
        <v>78</v>
      </c>
    </row>
    <row r="6064" spans="1:4" x14ac:dyDescent="0.2">
      <c r="A6064">
        <v>6060</v>
      </c>
      <c r="B6064" s="14">
        <f>'EstRev 5-10'!H9</f>
        <v>0</v>
      </c>
      <c r="C6064" s="5">
        <f t="shared" si="93"/>
        <v>6060</v>
      </c>
      <c r="D6064" s="11" t="s">
        <v>78</v>
      </c>
    </row>
    <row r="6065" spans="1:4" x14ac:dyDescent="0.2">
      <c r="A6065">
        <v>6061</v>
      </c>
      <c r="B6065" s="14">
        <f>'EstRev 5-10'!J11</f>
        <v>0</v>
      </c>
      <c r="C6065" s="5">
        <f t="shared" si="93"/>
        <v>6061</v>
      </c>
      <c r="D6065" s="11" t="s">
        <v>78</v>
      </c>
    </row>
    <row r="6066" spans="1:4" x14ac:dyDescent="0.2">
      <c r="A6066">
        <v>6062</v>
      </c>
      <c r="B6066" s="14">
        <f>'EstRev 5-10'!J12</f>
        <v>0</v>
      </c>
      <c r="C6066" s="5">
        <f t="shared" si="93"/>
        <v>6062</v>
      </c>
      <c r="D6066" s="11" t="s">
        <v>78</v>
      </c>
    </row>
    <row r="6067" spans="1:4" x14ac:dyDescent="0.2">
      <c r="A6067">
        <v>6063</v>
      </c>
      <c r="B6067" s="14">
        <f>'EstRev 5-10'!J14</f>
        <v>0</v>
      </c>
      <c r="C6067" s="5">
        <f t="shared" si="93"/>
        <v>6063</v>
      </c>
      <c r="D6067" s="11" t="s">
        <v>78</v>
      </c>
    </row>
    <row r="6068" spans="1:4" x14ac:dyDescent="0.2">
      <c r="A6068">
        <v>6064</v>
      </c>
      <c r="B6068" s="14">
        <f>'EstRev 5-10'!J15</f>
        <v>0</v>
      </c>
      <c r="C6068" s="5">
        <f t="shared" si="93"/>
        <v>6064</v>
      </c>
      <c r="D6068" s="11" t="s">
        <v>78</v>
      </c>
    </row>
    <row r="6069" spans="1:4" x14ac:dyDescent="0.2">
      <c r="A6069">
        <v>6065</v>
      </c>
      <c r="B6069" s="14">
        <f>'EstRev 5-10'!J16</f>
        <v>0</v>
      </c>
      <c r="C6069" s="5">
        <f t="shared" si="93"/>
        <v>6065</v>
      </c>
      <c r="D6069" s="11" t="s">
        <v>78</v>
      </c>
    </row>
    <row r="6070" spans="1:4" x14ac:dyDescent="0.2">
      <c r="A6070">
        <v>6066</v>
      </c>
      <c r="B6070" s="14">
        <f>'EstRev 5-10'!J17</f>
        <v>0</v>
      </c>
      <c r="C6070" s="5">
        <f t="shared" si="93"/>
        <v>6066</v>
      </c>
      <c r="D6070" s="11" t="s">
        <v>78</v>
      </c>
    </row>
    <row r="6071" spans="1:4" x14ac:dyDescent="0.2">
      <c r="A6071">
        <v>6067</v>
      </c>
      <c r="B6071" s="14">
        <f>'EstRev 5-10'!J18</f>
        <v>0</v>
      </c>
      <c r="C6071" s="5">
        <f t="shared" si="93"/>
        <v>6067</v>
      </c>
      <c r="D6071" s="11" t="s">
        <v>78</v>
      </c>
    </row>
    <row r="6072" spans="1:4" x14ac:dyDescent="0.2">
      <c r="A6072">
        <v>6068</v>
      </c>
      <c r="B6072" s="14">
        <f>'EstRev 5-10'!C23</f>
        <v>0</v>
      </c>
      <c r="C6072" s="5">
        <f t="shared" si="93"/>
        <v>6068</v>
      </c>
      <c r="D6072" s="11" t="s">
        <v>78</v>
      </c>
    </row>
    <row r="6073" spans="1:4" x14ac:dyDescent="0.2">
      <c r="A6073">
        <v>6069</v>
      </c>
      <c r="B6073" s="14">
        <f>'EstRev 5-10'!C27</f>
        <v>0</v>
      </c>
      <c r="C6073" s="5">
        <f t="shared" si="93"/>
        <v>6069</v>
      </c>
      <c r="D6073" s="11" t="s">
        <v>78</v>
      </c>
    </row>
    <row r="6074" spans="1:4" x14ac:dyDescent="0.2">
      <c r="A6074">
        <v>6070</v>
      </c>
      <c r="B6074" s="14">
        <f>'EstRev 5-10'!C31</f>
        <v>0</v>
      </c>
      <c r="C6074" s="5">
        <f t="shared" si="93"/>
        <v>6070</v>
      </c>
      <c r="D6074" s="11" t="s">
        <v>78</v>
      </c>
    </row>
    <row r="6075" spans="1:4" x14ac:dyDescent="0.2">
      <c r="A6075">
        <v>6071</v>
      </c>
      <c r="B6075" s="14">
        <f>'EstRev 5-10'!C35</f>
        <v>0</v>
      </c>
      <c r="C6075" s="5">
        <f t="shared" si="93"/>
        <v>6071</v>
      </c>
      <c r="D6075" s="11" t="s">
        <v>78</v>
      </c>
    </row>
    <row r="6076" spans="1:4" x14ac:dyDescent="0.2">
      <c r="A6076">
        <v>6072</v>
      </c>
      <c r="B6076" s="14">
        <f>'EstRev 5-10'!C39</f>
        <v>0</v>
      </c>
      <c r="C6076" s="5">
        <f t="shared" si="93"/>
        <v>6072</v>
      </c>
      <c r="D6076" s="11" t="s">
        <v>78</v>
      </c>
    </row>
    <row r="6077" spans="1:4" x14ac:dyDescent="0.2">
      <c r="A6077">
        <v>6073</v>
      </c>
      <c r="B6077" s="14">
        <f>'EstRev 5-10'!F46</f>
        <v>0</v>
      </c>
      <c r="C6077" s="5">
        <f t="shared" si="93"/>
        <v>6073</v>
      </c>
      <c r="D6077" s="11" t="s">
        <v>78</v>
      </c>
    </row>
    <row r="6078" spans="1:4" x14ac:dyDescent="0.2">
      <c r="A6078">
        <v>6074</v>
      </c>
      <c r="B6078" s="14">
        <f>'EstRev 5-10'!F50</f>
        <v>0</v>
      </c>
      <c r="C6078" s="5">
        <f t="shared" si="93"/>
        <v>6074</v>
      </c>
      <c r="D6078" s="11" t="s">
        <v>78</v>
      </c>
    </row>
    <row r="6079" spans="1:4" x14ac:dyDescent="0.2">
      <c r="A6079">
        <v>6075</v>
      </c>
      <c r="B6079" s="14">
        <f>'EstRev 5-10'!F54</f>
        <v>0</v>
      </c>
      <c r="C6079" s="5">
        <f t="shared" si="93"/>
        <v>6075</v>
      </c>
      <c r="D6079" s="11" t="s">
        <v>78</v>
      </c>
    </row>
    <row r="6080" spans="1:4" x14ac:dyDescent="0.2">
      <c r="A6080">
        <v>6076</v>
      </c>
      <c r="B6080" s="14">
        <f>'EstRev 5-10'!F58</f>
        <v>0</v>
      </c>
      <c r="C6080" s="5">
        <f t="shared" si="93"/>
        <v>6076</v>
      </c>
      <c r="D6080" s="11" t="s">
        <v>78</v>
      </c>
    </row>
    <row r="6081" spans="1:4" x14ac:dyDescent="0.2">
      <c r="A6081">
        <v>6077</v>
      </c>
      <c r="B6081" s="14">
        <f>'EstRev 5-10'!F62</f>
        <v>0</v>
      </c>
      <c r="C6081" s="5">
        <f t="shared" si="93"/>
        <v>6077</v>
      </c>
      <c r="D6081" s="11" t="s">
        <v>78</v>
      </c>
    </row>
    <row r="6082" spans="1:4" x14ac:dyDescent="0.2">
      <c r="A6082">
        <v>6078</v>
      </c>
      <c r="B6082" s="14">
        <f>'EstRev 5-10'!J65</f>
        <v>0</v>
      </c>
      <c r="C6082" s="5">
        <f t="shared" si="93"/>
        <v>6078</v>
      </c>
      <c r="D6082" s="11" t="s">
        <v>78</v>
      </c>
    </row>
    <row r="6083" spans="1:4" x14ac:dyDescent="0.2">
      <c r="A6083">
        <v>6079</v>
      </c>
      <c r="B6083" s="14">
        <f>'EstRev 5-10'!J66</f>
        <v>0</v>
      </c>
      <c r="C6083" s="5">
        <f t="shared" si="93"/>
        <v>6079</v>
      </c>
      <c r="D6083" s="11" t="s">
        <v>78</v>
      </c>
    </row>
    <row r="6084" spans="1:4" x14ac:dyDescent="0.2">
      <c r="A6084">
        <v>6080</v>
      </c>
      <c r="B6084" s="14">
        <f>'EstRev 5-10'!J67</f>
        <v>0</v>
      </c>
      <c r="C6084" s="5">
        <f t="shared" si="93"/>
        <v>6080</v>
      </c>
      <c r="D6084" s="11" t="s">
        <v>78</v>
      </c>
    </row>
    <row r="6085" spans="1:4" x14ac:dyDescent="0.2">
      <c r="A6085">
        <v>6081</v>
      </c>
      <c r="B6085" s="14">
        <f>'EstRev 5-10'!C97</f>
        <v>0</v>
      </c>
      <c r="C6085" s="5">
        <f t="shared" si="93"/>
        <v>6081</v>
      </c>
      <c r="D6085" s="11" t="s">
        <v>78</v>
      </c>
    </row>
    <row r="6086" spans="1:4" x14ac:dyDescent="0.2">
      <c r="A6086">
        <v>6082</v>
      </c>
      <c r="B6086" s="14">
        <f>'EstRev 5-10'!D97</f>
        <v>0</v>
      </c>
      <c r="C6086" s="5">
        <f t="shared" si="93"/>
        <v>6082</v>
      </c>
      <c r="D6086" s="11" t="s">
        <v>78</v>
      </c>
    </row>
    <row r="6087" spans="1:4" x14ac:dyDescent="0.2">
      <c r="A6087">
        <v>6083</v>
      </c>
      <c r="B6087" s="14">
        <f>'EstRev 5-10'!E97</f>
        <v>0</v>
      </c>
      <c r="C6087" s="5">
        <f t="shared" ref="C6087:C6150" si="94">A6087-B6087</f>
        <v>6083</v>
      </c>
      <c r="D6087" s="11" t="s">
        <v>78</v>
      </c>
    </row>
    <row r="6088" spans="1:4" x14ac:dyDescent="0.2">
      <c r="A6088">
        <v>6084</v>
      </c>
      <c r="B6088" s="14">
        <f>'EstRev 5-10'!F97</f>
        <v>0</v>
      </c>
      <c r="C6088" s="5">
        <f t="shared" si="94"/>
        <v>6084</v>
      </c>
      <c r="D6088" s="11" t="s">
        <v>78</v>
      </c>
    </row>
    <row r="6089" spans="1:4" x14ac:dyDescent="0.2">
      <c r="A6089">
        <v>6085</v>
      </c>
      <c r="B6089" s="14">
        <f>'EstRev 5-10'!G97</f>
        <v>0</v>
      </c>
      <c r="C6089" s="5">
        <f t="shared" si="94"/>
        <v>6085</v>
      </c>
      <c r="D6089" s="11" t="s">
        <v>78</v>
      </c>
    </row>
    <row r="6090" spans="1:4" x14ac:dyDescent="0.2">
      <c r="A6090">
        <v>6086</v>
      </c>
      <c r="B6090" s="14">
        <f>'EstRev 5-10'!H97</f>
        <v>0</v>
      </c>
      <c r="C6090" s="5">
        <f t="shared" si="94"/>
        <v>6086</v>
      </c>
      <c r="D6090" s="11" t="s">
        <v>78</v>
      </c>
    </row>
    <row r="6091" spans="1:4" x14ac:dyDescent="0.2">
      <c r="A6091">
        <v>6087</v>
      </c>
      <c r="B6091" s="14">
        <f>'EstRev 5-10'!I97</f>
        <v>0</v>
      </c>
      <c r="C6091" s="5">
        <f t="shared" si="94"/>
        <v>6087</v>
      </c>
      <c r="D6091" s="11" t="s">
        <v>78</v>
      </c>
    </row>
    <row r="6092" spans="1:4" x14ac:dyDescent="0.2">
      <c r="A6092">
        <v>6088</v>
      </c>
      <c r="B6092" s="14">
        <f>'EstRev 5-10'!J97</f>
        <v>0</v>
      </c>
      <c r="C6092" s="5">
        <f t="shared" si="94"/>
        <v>6088</v>
      </c>
      <c r="D6092" s="11" t="s">
        <v>78</v>
      </c>
    </row>
    <row r="6093" spans="1:4" x14ac:dyDescent="0.2">
      <c r="A6093">
        <v>6089</v>
      </c>
      <c r="B6093" s="14">
        <f>'EstRev 5-10'!K97</f>
        <v>0</v>
      </c>
      <c r="C6093" s="5">
        <f t="shared" si="94"/>
        <v>6089</v>
      </c>
      <c r="D6093" s="11" t="s">
        <v>78</v>
      </c>
    </row>
    <row r="6094" spans="1:4" x14ac:dyDescent="0.2">
      <c r="A6094">
        <v>6090</v>
      </c>
      <c r="B6094" s="14">
        <f>'EstRev 5-10'!J99</f>
        <v>0</v>
      </c>
      <c r="C6094" s="5">
        <f t="shared" si="94"/>
        <v>6090</v>
      </c>
      <c r="D6094" s="11" t="s">
        <v>78</v>
      </c>
    </row>
    <row r="6095" spans="1:4" x14ac:dyDescent="0.2">
      <c r="A6095">
        <v>6091</v>
      </c>
      <c r="B6095" s="14">
        <f>'EstRev 5-10'!C100</f>
        <v>0</v>
      </c>
      <c r="C6095" s="5">
        <f t="shared" si="94"/>
        <v>6091</v>
      </c>
      <c r="D6095" s="11" t="s">
        <v>78</v>
      </c>
    </row>
    <row r="6096" spans="1:4" x14ac:dyDescent="0.2">
      <c r="A6096">
        <v>6092</v>
      </c>
      <c r="B6096" s="14">
        <f>'EstRev 5-10'!D100</f>
        <v>0</v>
      </c>
      <c r="C6096" s="5">
        <f t="shared" si="94"/>
        <v>6092</v>
      </c>
      <c r="D6096" s="11" t="s">
        <v>78</v>
      </c>
    </row>
    <row r="6097" spans="1:4" x14ac:dyDescent="0.2">
      <c r="A6097">
        <v>6093</v>
      </c>
      <c r="B6097" s="14">
        <f>'EstRev 5-10'!E100</f>
        <v>0</v>
      </c>
      <c r="C6097" s="5">
        <f t="shared" si="94"/>
        <v>6093</v>
      </c>
      <c r="D6097" s="11" t="s">
        <v>78</v>
      </c>
    </row>
    <row r="6098" spans="1:4" x14ac:dyDescent="0.2">
      <c r="A6098">
        <v>6094</v>
      </c>
      <c r="B6098" s="14">
        <f>'EstRev 5-10'!F100</f>
        <v>0</v>
      </c>
      <c r="C6098" s="5">
        <f t="shared" si="94"/>
        <v>6094</v>
      </c>
      <c r="D6098" s="11" t="s">
        <v>78</v>
      </c>
    </row>
    <row r="6099" spans="1:4" x14ac:dyDescent="0.2">
      <c r="A6099">
        <v>6095</v>
      </c>
      <c r="B6099" s="14">
        <f>'EstRev 5-10'!G100</f>
        <v>0</v>
      </c>
      <c r="C6099" s="5">
        <f t="shared" si="94"/>
        <v>6095</v>
      </c>
      <c r="D6099" s="11" t="s">
        <v>78</v>
      </c>
    </row>
    <row r="6100" spans="1:4" x14ac:dyDescent="0.2">
      <c r="A6100">
        <v>6096</v>
      </c>
      <c r="B6100" s="14">
        <f>'EstRev 5-10'!H100</f>
        <v>0</v>
      </c>
      <c r="C6100" s="5">
        <f t="shared" si="94"/>
        <v>6096</v>
      </c>
      <c r="D6100" s="11" t="s">
        <v>78</v>
      </c>
    </row>
    <row r="6101" spans="1:4" x14ac:dyDescent="0.2">
      <c r="A6101">
        <v>6097</v>
      </c>
      <c r="B6101" s="14">
        <f>'EstRev 5-10'!I100</f>
        <v>0</v>
      </c>
      <c r="C6101" s="5">
        <f t="shared" si="94"/>
        <v>6097</v>
      </c>
      <c r="D6101" s="11" t="s">
        <v>78</v>
      </c>
    </row>
    <row r="6102" spans="1:4" x14ac:dyDescent="0.2">
      <c r="A6102">
        <v>6098</v>
      </c>
      <c r="B6102" s="14">
        <f>'EstRev 5-10'!J100</f>
        <v>0</v>
      </c>
      <c r="C6102" s="5">
        <f t="shared" si="94"/>
        <v>6098</v>
      </c>
      <c r="D6102" s="11" t="s">
        <v>78</v>
      </c>
    </row>
    <row r="6103" spans="1:4" x14ac:dyDescent="0.2">
      <c r="A6103">
        <v>6099</v>
      </c>
      <c r="B6103" s="14">
        <f>'EstRev 5-10'!K100</f>
        <v>0</v>
      </c>
      <c r="C6103" s="5">
        <f t="shared" si="94"/>
        <v>6099</v>
      </c>
      <c r="D6103" s="11" t="s">
        <v>78</v>
      </c>
    </row>
    <row r="6104" spans="1:4" x14ac:dyDescent="0.2">
      <c r="A6104">
        <v>6100</v>
      </c>
      <c r="B6104" s="14">
        <f>'EstRev 5-10'!C101</f>
        <v>0</v>
      </c>
      <c r="C6104" s="5">
        <f t="shared" si="94"/>
        <v>6100</v>
      </c>
      <c r="D6104" s="11" t="s">
        <v>78</v>
      </c>
    </row>
    <row r="6105" spans="1:4" x14ac:dyDescent="0.2">
      <c r="A6105">
        <v>6101</v>
      </c>
      <c r="B6105" s="14">
        <f>'EstRev 5-10'!C102</f>
        <v>0</v>
      </c>
      <c r="C6105" s="5">
        <f t="shared" si="94"/>
        <v>6101</v>
      </c>
      <c r="D6105" s="11" t="s">
        <v>78</v>
      </c>
    </row>
    <row r="6106" spans="1:4" x14ac:dyDescent="0.2">
      <c r="A6106">
        <v>6102</v>
      </c>
      <c r="B6106" s="14">
        <f>'EstRev 5-10'!D102</f>
        <v>0</v>
      </c>
      <c r="C6106" s="5">
        <f t="shared" si="94"/>
        <v>6102</v>
      </c>
      <c r="D6106" s="11" t="s">
        <v>78</v>
      </c>
    </row>
    <row r="6107" spans="1:4" x14ac:dyDescent="0.2">
      <c r="A6107">
        <v>6103</v>
      </c>
      <c r="B6107" s="14">
        <f>'EstRev 5-10'!E102</f>
        <v>0</v>
      </c>
      <c r="C6107" s="5">
        <f t="shared" si="94"/>
        <v>6103</v>
      </c>
      <c r="D6107" s="11" t="s">
        <v>78</v>
      </c>
    </row>
    <row r="6108" spans="1:4" x14ac:dyDescent="0.2">
      <c r="A6108">
        <v>6104</v>
      </c>
      <c r="B6108" s="14">
        <f>'EstRev 5-10'!F102</f>
        <v>0</v>
      </c>
      <c r="C6108" s="5">
        <f t="shared" si="94"/>
        <v>6104</v>
      </c>
      <c r="D6108" s="11" t="s">
        <v>78</v>
      </c>
    </row>
    <row r="6109" spans="1:4" x14ac:dyDescent="0.2">
      <c r="A6109">
        <v>6105</v>
      </c>
      <c r="B6109" s="14">
        <f>'EstRev 5-10'!G102</f>
        <v>0</v>
      </c>
      <c r="C6109" s="5">
        <f t="shared" si="94"/>
        <v>6105</v>
      </c>
      <c r="D6109" s="11" t="s">
        <v>78</v>
      </c>
    </row>
    <row r="6110" spans="1:4" x14ac:dyDescent="0.2">
      <c r="A6110">
        <v>6106</v>
      </c>
      <c r="B6110" s="14">
        <f>'EstRev 5-10'!H102</f>
        <v>0</v>
      </c>
      <c r="C6110" s="5">
        <f t="shared" si="94"/>
        <v>6106</v>
      </c>
      <c r="D6110" s="11" t="s">
        <v>78</v>
      </c>
    </row>
    <row r="6111" spans="1:4" x14ac:dyDescent="0.2">
      <c r="A6111">
        <v>6107</v>
      </c>
      <c r="B6111" s="14">
        <f>'EstRev 5-10'!I102</f>
        <v>0</v>
      </c>
      <c r="C6111" s="5">
        <f t="shared" si="94"/>
        <v>6107</v>
      </c>
      <c r="D6111" s="11" t="s">
        <v>78</v>
      </c>
    </row>
    <row r="6112" spans="1:4" x14ac:dyDescent="0.2">
      <c r="A6112">
        <v>6108</v>
      </c>
      <c r="B6112" s="14">
        <f>'EstRev 5-10'!J102</f>
        <v>0</v>
      </c>
      <c r="C6112" s="5">
        <f t="shared" si="94"/>
        <v>6108</v>
      </c>
      <c r="D6112" s="11" t="s">
        <v>78</v>
      </c>
    </row>
    <row r="6113" spans="1:4" x14ac:dyDescent="0.2">
      <c r="A6113">
        <v>6109</v>
      </c>
      <c r="B6113" s="14">
        <f>'EstRev 5-10'!K102</f>
        <v>0</v>
      </c>
      <c r="C6113" s="5">
        <f t="shared" si="94"/>
        <v>6109</v>
      </c>
      <c r="D6113" s="11" t="s">
        <v>78</v>
      </c>
    </row>
    <row r="6114" spans="1:4" x14ac:dyDescent="0.2">
      <c r="A6114">
        <v>6110</v>
      </c>
      <c r="B6114" s="14">
        <f>'EstRev 5-10'!G104</f>
        <v>0</v>
      </c>
      <c r="C6114" s="5">
        <f t="shared" si="94"/>
        <v>6110</v>
      </c>
      <c r="D6114" s="11" t="s">
        <v>78</v>
      </c>
    </row>
    <row r="6115" spans="1:4" x14ac:dyDescent="0.2">
      <c r="A6115">
        <v>6111</v>
      </c>
      <c r="B6115" s="14">
        <f>'EstRev 5-10'!D106</f>
        <v>0</v>
      </c>
      <c r="C6115" s="5">
        <f t="shared" si="94"/>
        <v>6111</v>
      </c>
      <c r="D6115" s="11" t="s">
        <v>78</v>
      </c>
    </row>
    <row r="6116" spans="1:4" x14ac:dyDescent="0.2">
      <c r="A6116">
        <v>6112</v>
      </c>
      <c r="B6116" s="14">
        <f>'EstRev 5-10'!E106</f>
        <v>0</v>
      </c>
      <c r="C6116" s="5">
        <f t="shared" si="94"/>
        <v>6112</v>
      </c>
      <c r="D6116" s="11" t="s">
        <v>78</v>
      </c>
    </row>
    <row r="6117" spans="1:4" x14ac:dyDescent="0.2">
      <c r="A6117">
        <v>6113</v>
      </c>
      <c r="B6117" s="14">
        <f>'EstRev 5-10'!F106</f>
        <v>0</v>
      </c>
      <c r="C6117" s="5">
        <f t="shared" si="94"/>
        <v>6113</v>
      </c>
      <c r="D6117" s="11" t="s">
        <v>78</v>
      </c>
    </row>
    <row r="6118" spans="1:4" x14ac:dyDescent="0.2">
      <c r="A6118">
        <v>6114</v>
      </c>
      <c r="B6118" s="14">
        <f>'EstRev 5-10'!G106</f>
        <v>0</v>
      </c>
      <c r="C6118" s="5">
        <f t="shared" si="94"/>
        <v>6114</v>
      </c>
      <c r="D6118" s="11" t="s">
        <v>78</v>
      </c>
    </row>
    <row r="6119" spans="1:4" x14ac:dyDescent="0.2">
      <c r="A6119">
        <v>6115</v>
      </c>
      <c r="B6119" s="14">
        <f>'EstRev 5-10'!H106</f>
        <v>0</v>
      </c>
      <c r="C6119" s="5">
        <f t="shared" si="94"/>
        <v>6115</v>
      </c>
      <c r="D6119" s="11" t="s">
        <v>78</v>
      </c>
    </row>
    <row r="6120" spans="1:4" x14ac:dyDescent="0.2">
      <c r="A6120">
        <v>6116</v>
      </c>
      <c r="B6120" s="14">
        <f>'EstRev 5-10'!J106</f>
        <v>0</v>
      </c>
      <c r="C6120" s="5">
        <f t="shared" si="94"/>
        <v>6116</v>
      </c>
      <c r="D6120" s="11" t="s">
        <v>78</v>
      </c>
    </row>
    <row r="6121" spans="1:4" x14ac:dyDescent="0.2">
      <c r="A6121">
        <v>6117</v>
      </c>
      <c r="B6121" s="14">
        <f>'EstRev 5-10'!K106</f>
        <v>0</v>
      </c>
      <c r="C6121" s="5">
        <f t="shared" si="94"/>
        <v>6117</v>
      </c>
      <c r="D6121" s="11" t="s">
        <v>78</v>
      </c>
    </row>
    <row r="6122" spans="1:4" x14ac:dyDescent="0.2">
      <c r="A6122">
        <v>6118</v>
      </c>
      <c r="B6122" s="14">
        <f>'EstRev 5-10'!J96</f>
        <v>0</v>
      </c>
      <c r="C6122" s="5">
        <f t="shared" si="94"/>
        <v>6118</v>
      </c>
      <c r="D6122" s="11" t="s">
        <v>78</v>
      </c>
    </row>
    <row r="6123" spans="1:4" x14ac:dyDescent="0.2">
      <c r="A6123">
        <v>6119</v>
      </c>
      <c r="B6123" s="14">
        <f>'EstRev 5-10'!J107</f>
        <v>0</v>
      </c>
      <c r="C6123" s="5">
        <f t="shared" si="94"/>
        <v>6119</v>
      </c>
      <c r="D6123" s="11" t="s">
        <v>78</v>
      </c>
    </row>
    <row r="6124" spans="1:4" x14ac:dyDescent="0.2">
      <c r="A6124">
        <v>6120</v>
      </c>
      <c r="B6124" s="14">
        <f>'EstRev 5-10'!J109</f>
        <v>0</v>
      </c>
      <c r="C6124" s="5">
        <f t="shared" si="94"/>
        <v>6120</v>
      </c>
      <c r="D6124" s="11" t="s">
        <v>78</v>
      </c>
    </row>
    <row r="6125" spans="1:4" x14ac:dyDescent="0.2">
      <c r="A6125">
        <v>6121</v>
      </c>
      <c r="B6125" s="14">
        <f>'EstRev 5-10'!J117</f>
        <v>0</v>
      </c>
      <c r="C6125" s="5">
        <f t="shared" si="94"/>
        <v>6121</v>
      </c>
      <c r="D6125" s="11" t="s">
        <v>78</v>
      </c>
    </row>
    <row r="6126" spans="1:4" x14ac:dyDescent="0.2">
      <c r="A6126" s="3">
        <v>6122</v>
      </c>
      <c r="C6126" s="5">
        <f t="shared" si="94"/>
        <v>6122</v>
      </c>
      <c r="D6126" s="11" t="s">
        <v>767</v>
      </c>
    </row>
    <row r="6127" spans="1:4" x14ac:dyDescent="0.2">
      <c r="A6127">
        <v>6123</v>
      </c>
      <c r="B6127" s="14">
        <f>'EstRev 5-10'!J118</f>
        <v>0</v>
      </c>
      <c r="C6127" s="5">
        <f t="shared" si="94"/>
        <v>6123</v>
      </c>
      <c r="D6127" s="11" t="s">
        <v>78</v>
      </c>
    </row>
    <row r="6128" spans="1:4" x14ac:dyDescent="0.2">
      <c r="A6128">
        <v>6124</v>
      </c>
      <c r="B6128" s="14">
        <f>'EstRev 5-10'!J120</f>
        <v>0</v>
      </c>
      <c r="C6128" s="5">
        <f t="shared" si="94"/>
        <v>6124</v>
      </c>
      <c r="D6128" s="11" t="s">
        <v>78</v>
      </c>
    </row>
    <row r="6129" spans="1:4" x14ac:dyDescent="0.2">
      <c r="A6129">
        <v>6125</v>
      </c>
      <c r="B6129" s="14">
        <f>'EstRev 5-10'!J121</f>
        <v>0</v>
      </c>
      <c r="C6129" s="5">
        <f t="shared" si="94"/>
        <v>6125</v>
      </c>
      <c r="D6129" s="11" t="s">
        <v>78</v>
      </c>
    </row>
    <row r="6130" spans="1:4" x14ac:dyDescent="0.2">
      <c r="A6130">
        <v>6126</v>
      </c>
      <c r="B6130" s="14">
        <f>'EstRev 5-10'!C136</f>
        <v>0</v>
      </c>
      <c r="C6130" s="5">
        <f t="shared" si="94"/>
        <v>6126</v>
      </c>
      <c r="D6130" s="11" t="s">
        <v>78</v>
      </c>
    </row>
    <row r="6131" spans="1:4" x14ac:dyDescent="0.2">
      <c r="A6131">
        <v>6127</v>
      </c>
      <c r="B6131" s="14">
        <f>'EstRev 5-10'!D136</f>
        <v>0</v>
      </c>
      <c r="C6131" s="5">
        <f t="shared" si="94"/>
        <v>6127</v>
      </c>
      <c r="D6131" s="11" t="s">
        <v>78</v>
      </c>
    </row>
    <row r="6132" spans="1:4" x14ac:dyDescent="0.2">
      <c r="A6132">
        <v>6128</v>
      </c>
      <c r="B6132" s="14">
        <f>'EstRev 5-10'!G134</f>
        <v>0</v>
      </c>
      <c r="C6132" s="5">
        <f t="shared" si="94"/>
        <v>6128</v>
      </c>
      <c r="D6132" s="11" t="s">
        <v>78</v>
      </c>
    </row>
    <row r="6133" spans="1:4" x14ac:dyDescent="0.2">
      <c r="A6133">
        <v>6129</v>
      </c>
      <c r="B6133" s="14">
        <f>'EstRev 5-10'!G136</f>
        <v>0</v>
      </c>
      <c r="C6133" s="5">
        <f t="shared" si="94"/>
        <v>6129</v>
      </c>
      <c r="D6133" s="11" t="s">
        <v>78</v>
      </c>
    </row>
    <row r="6134" spans="1:4" x14ac:dyDescent="0.2">
      <c r="A6134">
        <v>6130</v>
      </c>
      <c r="B6134" s="14">
        <f>'EstRev 5-10'!C137</f>
        <v>0</v>
      </c>
      <c r="C6134" s="5">
        <f t="shared" si="94"/>
        <v>6130</v>
      </c>
      <c r="D6134" s="11" t="s">
        <v>78</v>
      </c>
    </row>
    <row r="6135" spans="1:4" x14ac:dyDescent="0.2">
      <c r="A6135">
        <v>6131</v>
      </c>
      <c r="B6135" s="14">
        <f>'EstRev 5-10'!D137</f>
        <v>0</v>
      </c>
      <c r="C6135" s="5">
        <f t="shared" si="94"/>
        <v>6131</v>
      </c>
      <c r="D6135" s="11" t="s">
        <v>78</v>
      </c>
    </row>
    <row r="6136" spans="1:4" x14ac:dyDescent="0.2">
      <c r="A6136">
        <v>6132</v>
      </c>
      <c r="B6136" s="14">
        <f>'EstRev 5-10'!G137</f>
        <v>0</v>
      </c>
      <c r="C6136" s="5">
        <f t="shared" si="94"/>
        <v>6132</v>
      </c>
      <c r="D6136" s="11" t="s">
        <v>78</v>
      </c>
    </row>
    <row r="6137" spans="1:4" x14ac:dyDescent="0.2">
      <c r="A6137">
        <v>6133</v>
      </c>
      <c r="B6137" s="14">
        <f>'EstRev 5-10'!C138</f>
        <v>0</v>
      </c>
      <c r="C6137" s="5">
        <f t="shared" si="94"/>
        <v>6133</v>
      </c>
      <c r="D6137" s="11" t="s">
        <v>78</v>
      </c>
    </row>
    <row r="6138" spans="1:4" x14ac:dyDescent="0.2">
      <c r="A6138">
        <v>6134</v>
      </c>
      <c r="B6138" s="14">
        <f>'EstRev 5-10'!D138</f>
        <v>0</v>
      </c>
      <c r="C6138" s="5">
        <f t="shared" si="94"/>
        <v>6134</v>
      </c>
      <c r="D6138" s="11" t="s">
        <v>78</v>
      </c>
    </row>
    <row r="6139" spans="1:4" x14ac:dyDescent="0.2">
      <c r="A6139">
        <v>6135</v>
      </c>
      <c r="B6139" s="14">
        <f>'EstRev 5-10'!G138</f>
        <v>0</v>
      </c>
      <c r="C6139" s="5">
        <f t="shared" si="94"/>
        <v>6135</v>
      </c>
      <c r="D6139" s="11" t="s">
        <v>78</v>
      </c>
    </row>
    <row r="6140" spans="1:4" x14ac:dyDescent="0.2">
      <c r="A6140">
        <v>6136</v>
      </c>
      <c r="B6140" s="14">
        <f>'EstRev 5-10'!E148</f>
        <v>0</v>
      </c>
      <c r="C6140" s="5">
        <f t="shared" si="94"/>
        <v>6136</v>
      </c>
      <c r="D6140" s="11" t="s">
        <v>78</v>
      </c>
    </row>
    <row r="6141" spans="1:4" x14ac:dyDescent="0.2">
      <c r="A6141">
        <v>6137</v>
      </c>
      <c r="B6141" s="14">
        <f>'EstRev 5-10'!F148</f>
        <v>0</v>
      </c>
      <c r="C6141" s="5">
        <f t="shared" si="94"/>
        <v>6137</v>
      </c>
      <c r="D6141" s="11" t="s">
        <v>78</v>
      </c>
    </row>
    <row r="6142" spans="1:4" x14ac:dyDescent="0.2">
      <c r="A6142">
        <v>6138</v>
      </c>
      <c r="B6142" s="14">
        <f>'EstRev 5-10'!G148</f>
        <v>0</v>
      </c>
      <c r="C6142" s="5">
        <f t="shared" si="94"/>
        <v>6138</v>
      </c>
      <c r="D6142" s="11" t="s">
        <v>78</v>
      </c>
    </row>
    <row r="6143" spans="1:4" x14ac:dyDescent="0.2">
      <c r="A6143">
        <v>6139</v>
      </c>
      <c r="B6143" s="14">
        <f>'EstRev 5-10'!H148</f>
        <v>0</v>
      </c>
      <c r="C6143" s="5">
        <f t="shared" si="94"/>
        <v>6139</v>
      </c>
      <c r="D6143" s="11" t="s">
        <v>78</v>
      </c>
    </row>
    <row r="6144" spans="1:4" x14ac:dyDescent="0.2">
      <c r="A6144">
        <v>6140</v>
      </c>
      <c r="B6144" s="14">
        <f>'EstRev 5-10'!I148</f>
        <v>0</v>
      </c>
      <c r="C6144" s="5">
        <f t="shared" si="94"/>
        <v>6140</v>
      </c>
      <c r="D6144" s="11" t="s">
        <v>78</v>
      </c>
    </row>
    <row r="6145" spans="1:4" x14ac:dyDescent="0.2">
      <c r="A6145">
        <v>6141</v>
      </c>
      <c r="B6145" s="14">
        <f>'EstRev 5-10'!J148</f>
        <v>0</v>
      </c>
      <c r="C6145" s="5">
        <f t="shared" si="94"/>
        <v>6141</v>
      </c>
      <c r="D6145" s="11" t="s">
        <v>78</v>
      </c>
    </row>
    <row r="6146" spans="1:4" x14ac:dyDescent="0.2">
      <c r="A6146">
        <v>6142</v>
      </c>
      <c r="B6146" s="14">
        <f>'EstRev 5-10'!K148</f>
        <v>0</v>
      </c>
      <c r="C6146" s="5">
        <f t="shared" si="94"/>
        <v>6142</v>
      </c>
      <c r="D6146" s="11" t="s">
        <v>78</v>
      </c>
    </row>
    <row r="6147" spans="1:4" x14ac:dyDescent="0.2">
      <c r="A6147">
        <v>6143</v>
      </c>
      <c r="B6147" s="14">
        <f>'EstRev 5-10'!E149</f>
        <v>0</v>
      </c>
      <c r="C6147" s="5">
        <f t="shared" si="94"/>
        <v>6143</v>
      </c>
      <c r="D6147" s="11" t="s">
        <v>78</v>
      </c>
    </row>
    <row r="6148" spans="1:4" x14ac:dyDescent="0.2">
      <c r="A6148">
        <v>6144</v>
      </c>
      <c r="B6148" s="14">
        <f>'EstRev 5-10'!H149</f>
        <v>0</v>
      </c>
      <c r="C6148" s="5">
        <f t="shared" si="94"/>
        <v>6144</v>
      </c>
      <c r="D6148" s="11" t="s">
        <v>78</v>
      </c>
    </row>
    <row r="6149" spans="1:4" x14ac:dyDescent="0.2">
      <c r="A6149">
        <v>6145</v>
      </c>
      <c r="B6149" s="14">
        <f>'EstRev 5-10'!I149</f>
        <v>0</v>
      </c>
      <c r="C6149" s="5">
        <f t="shared" si="94"/>
        <v>6145</v>
      </c>
      <c r="D6149" s="11" t="s">
        <v>78</v>
      </c>
    </row>
    <row r="6150" spans="1:4" x14ac:dyDescent="0.2">
      <c r="A6150">
        <v>6146</v>
      </c>
      <c r="B6150" s="14">
        <f>'EstRev 5-10'!J149</f>
        <v>0</v>
      </c>
      <c r="C6150" s="5">
        <f t="shared" si="94"/>
        <v>6146</v>
      </c>
      <c r="D6150" s="11" t="s">
        <v>78</v>
      </c>
    </row>
    <row r="6151" spans="1:4" x14ac:dyDescent="0.2">
      <c r="A6151">
        <v>6147</v>
      </c>
      <c r="B6151" s="14">
        <f>'EstRev 5-10'!K149</f>
        <v>0</v>
      </c>
      <c r="C6151" s="5">
        <f t="shared" ref="C6151:C6214" si="95">A6151-B6151</f>
        <v>6147</v>
      </c>
      <c r="D6151" s="11" t="s">
        <v>78</v>
      </c>
    </row>
    <row r="6152" spans="1:4" x14ac:dyDescent="0.2">
      <c r="A6152">
        <v>6148</v>
      </c>
      <c r="B6152" s="14">
        <f>'EstRev 5-10'!G151</f>
        <v>0</v>
      </c>
      <c r="C6152" s="5">
        <f t="shared" si="95"/>
        <v>6148</v>
      </c>
      <c r="D6152" s="11" t="s">
        <v>78</v>
      </c>
    </row>
    <row r="6153" spans="1:4" x14ac:dyDescent="0.2">
      <c r="A6153">
        <v>6149</v>
      </c>
      <c r="B6153" s="14">
        <f>'EstRev 5-10'!G152</f>
        <v>0</v>
      </c>
      <c r="C6153" s="5">
        <f t="shared" si="95"/>
        <v>6149</v>
      </c>
      <c r="D6153" s="11" t="s">
        <v>78</v>
      </c>
    </row>
    <row r="6154" spans="1:4" x14ac:dyDescent="0.2">
      <c r="A6154" s="3">
        <v>6150</v>
      </c>
      <c r="C6154" s="5">
        <f t="shared" si="95"/>
        <v>6150</v>
      </c>
      <c r="D6154" s="11" t="s">
        <v>767</v>
      </c>
    </row>
    <row r="6155" spans="1:4" x14ac:dyDescent="0.2">
      <c r="A6155" s="3">
        <v>6151</v>
      </c>
      <c r="C6155" s="5">
        <f t="shared" si="95"/>
        <v>6151</v>
      </c>
      <c r="D6155" s="11" t="s">
        <v>767</v>
      </c>
    </row>
    <row r="6156" spans="1:4" x14ac:dyDescent="0.2">
      <c r="A6156" s="3">
        <v>6152</v>
      </c>
      <c r="C6156" s="5">
        <f t="shared" si="95"/>
        <v>6152</v>
      </c>
      <c r="D6156" s="11" t="s">
        <v>767</v>
      </c>
    </row>
    <row r="6157" spans="1:4" x14ac:dyDescent="0.2">
      <c r="A6157" s="3">
        <v>6153</v>
      </c>
      <c r="C6157" s="5">
        <f t="shared" si="95"/>
        <v>6153</v>
      </c>
      <c r="D6157" s="11" t="s">
        <v>767</v>
      </c>
    </row>
    <row r="6158" spans="1:4" x14ac:dyDescent="0.2">
      <c r="A6158" s="3">
        <v>6154</v>
      </c>
      <c r="C6158" s="5">
        <f t="shared" si="95"/>
        <v>6154</v>
      </c>
      <c r="D6158" s="11" t="s">
        <v>767</v>
      </c>
    </row>
    <row r="6159" spans="1:4" x14ac:dyDescent="0.2">
      <c r="A6159" s="3">
        <v>6155</v>
      </c>
      <c r="C6159" s="5">
        <f t="shared" si="95"/>
        <v>6155</v>
      </c>
      <c r="D6159" s="11" t="s">
        <v>767</v>
      </c>
    </row>
    <row r="6160" spans="1:4" x14ac:dyDescent="0.2">
      <c r="A6160">
        <v>6156</v>
      </c>
      <c r="B6160" s="14">
        <f>'EstRev 5-10'!C162</f>
        <v>750</v>
      </c>
      <c r="C6160" s="5">
        <f t="shared" si="95"/>
        <v>5406</v>
      </c>
      <c r="D6160" s="11" t="s">
        <v>78</v>
      </c>
    </row>
    <row r="6161" spans="1:4" x14ac:dyDescent="0.2">
      <c r="A6161">
        <v>6157</v>
      </c>
      <c r="B6161" s="14">
        <f>'EstRev 5-10'!D162</f>
        <v>0</v>
      </c>
      <c r="C6161" s="5">
        <f t="shared" si="95"/>
        <v>6157</v>
      </c>
      <c r="D6161" s="11" t="s">
        <v>78</v>
      </c>
    </row>
    <row r="6162" spans="1:4" x14ac:dyDescent="0.2">
      <c r="A6162">
        <v>6158</v>
      </c>
      <c r="B6162" s="14">
        <f>'EstRev 5-10'!E162</f>
        <v>0</v>
      </c>
      <c r="C6162" s="5">
        <f t="shared" si="95"/>
        <v>6158</v>
      </c>
      <c r="D6162" s="11" t="s">
        <v>78</v>
      </c>
    </row>
    <row r="6163" spans="1:4" x14ac:dyDescent="0.2">
      <c r="A6163">
        <v>6159</v>
      </c>
      <c r="B6163" s="14">
        <f>'EstRev 5-10'!F162</f>
        <v>0</v>
      </c>
      <c r="C6163" s="5">
        <f t="shared" si="95"/>
        <v>6159</v>
      </c>
      <c r="D6163" s="11" t="s">
        <v>78</v>
      </c>
    </row>
    <row r="6164" spans="1:4" x14ac:dyDescent="0.2">
      <c r="A6164">
        <v>6160</v>
      </c>
      <c r="B6164" s="14">
        <f>'EstRev 5-10'!G162</f>
        <v>0</v>
      </c>
      <c r="C6164" s="5">
        <f t="shared" si="95"/>
        <v>6160</v>
      </c>
      <c r="D6164" s="11" t="s">
        <v>78</v>
      </c>
    </row>
    <row r="6165" spans="1:4" x14ac:dyDescent="0.2">
      <c r="A6165">
        <v>6161</v>
      </c>
      <c r="B6165" s="14">
        <f>'EstRev 5-10'!H162</f>
        <v>0</v>
      </c>
      <c r="C6165" s="5">
        <f t="shared" si="95"/>
        <v>6161</v>
      </c>
      <c r="D6165" s="11" t="s">
        <v>78</v>
      </c>
    </row>
    <row r="6166" spans="1:4" x14ac:dyDescent="0.2">
      <c r="A6166">
        <v>6162</v>
      </c>
      <c r="B6166" s="14">
        <f>'EstRev 5-10'!K162</f>
        <v>0</v>
      </c>
      <c r="C6166" s="5">
        <f t="shared" si="95"/>
        <v>6162</v>
      </c>
      <c r="D6166" s="11" t="s">
        <v>78</v>
      </c>
    </row>
    <row r="6167" spans="1:4" x14ac:dyDescent="0.2">
      <c r="A6167">
        <v>6163</v>
      </c>
      <c r="B6167" s="14">
        <f>'EstRev 5-10'!J167</f>
        <v>0</v>
      </c>
      <c r="C6167" s="5">
        <f t="shared" si="95"/>
        <v>6163</v>
      </c>
      <c r="D6167" s="11" t="s">
        <v>78</v>
      </c>
    </row>
    <row r="6168" spans="1:4" x14ac:dyDescent="0.2">
      <c r="A6168">
        <v>6164</v>
      </c>
      <c r="B6168" s="14">
        <f>'EstRev 5-10'!J168</f>
        <v>0</v>
      </c>
      <c r="C6168" s="5">
        <f t="shared" si="95"/>
        <v>6164</v>
      </c>
      <c r="D6168" s="11" t="s">
        <v>78</v>
      </c>
    </row>
    <row r="6169" spans="1:4" x14ac:dyDescent="0.2">
      <c r="A6169">
        <v>6165</v>
      </c>
      <c r="B6169" s="14">
        <f>'EstRev 5-10'!J169</f>
        <v>0</v>
      </c>
      <c r="C6169" s="5">
        <f t="shared" si="95"/>
        <v>6165</v>
      </c>
      <c r="D6169" s="11" t="s">
        <v>78</v>
      </c>
    </row>
    <row r="6170" spans="1:4" x14ac:dyDescent="0.2">
      <c r="A6170">
        <v>6166</v>
      </c>
      <c r="B6170" s="14">
        <f>'EstRev 5-10'!J172</f>
        <v>0</v>
      </c>
      <c r="C6170" s="5">
        <f t="shared" si="95"/>
        <v>6166</v>
      </c>
      <c r="D6170" s="11" t="s">
        <v>78</v>
      </c>
    </row>
    <row r="6171" spans="1:4" x14ac:dyDescent="0.2">
      <c r="A6171">
        <v>6167</v>
      </c>
      <c r="B6171" s="14">
        <f>'EstRev 5-10'!J173</f>
        <v>0</v>
      </c>
      <c r="C6171" s="5">
        <f t="shared" si="95"/>
        <v>6167</v>
      </c>
      <c r="D6171" s="11" t="s">
        <v>78</v>
      </c>
    </row>
    <row r="6172" spans="1:4" x14ac:dyDescent="0.2">
      <c r="A6172">
        <v>6168</v>
      </c>
      <c r="B6172" s="14">
        <f>'EstRev 5-10'!J174</f>
        <v>0</v>
      </c>
      <c r="C6172" s="5">
        <f t="shared" si="95"/>
        <v>6168</v>
      </c>
      <c r="D6172" s="11" t="s">
        <v>78</v>
      </c>
    </row>
    <row r="6173" spans="1:4" x14ac:dyDescent="0.2">
      <c r="A6173">
        <v>6169</v>
      </c>
      <c r="B6173" s="14">
        <f>'EstRev 5-10'!C189</f>
        <v>0</v>
      </c>
      <c r="C6173" s="5">
        <f t="shared" si="95"/>
        <v>6169</v>
      </c>
      <c r="D6173" s="11" t="s">
        <v>78</v>
      </c>
    </row>
    <row r="6174" spans="1:4" x14ac:dyDescent="0.2">
      <c r="A6174">
        <v>6170</v>
      </c>
      <c r="B6174" s="14">
        <f>'EstRev 5-10'!G189</f>
        <v>0</v>
      </c>
      <c r="C6174" s="5">
        <f t="shared" si="95"/>
        <v>6170</v>
      </c>
      <c r="D6174" s="11" t="s">
        <v>78</v>
      </c>
    </row>
    <row r="6175" spans="1:4" x14ac:dyDescent="0.2">
      <c r="A6175">
        <v>6171</v>
      </c>
      <c r="B6175" s="14">
        <f>'EstRev 5-10'!G190</f>
        <v>0</v>
      </c>
      <c r="C6175" s="5">
        <f t="shared" si="95"/>
        <v>6171</v>
      </c>
      <c r="D6175" s="11" t="s">
        <v>78</v>
      </c>
    </row>
    <row r="6176" spans="1:4" x14ac:dyDescent="0.2">
      <c r="A6176">
        <v>6172</v>
      </c>
      <c r="B6176" s="14">
        <f>'EstRev 5-10'!G191</f>
        <v>0</v>
      </c>
      <c r="C6176" s="5">
        <f t="shared" si="95"/>
        <v>6172</v>
      </c>
      <c r="D6176" s="11" t="s">
        <v>78</v>
      </c>
    </row>
    <row r="6177" spans="1:4" x14ac:dyDescent="0.2">
      <c r="A6177">
        <v>6173</v>
      </c>
      <c r="B6177" s="14">
        <f>'EstRev 5-10'!G192</f>
        <v>0</v>
      </c>
      <c r="C6177" s="5">
        <f t="shared" si="95"/>
        <v>6173</v>
      </c>
      <c r="D6177" s="11" t="s">
        <v>78</v>
      </c>
    </row>
    <row r="6178" spans="1:4" x14ac:dyDescent="0.2">
      <c r="A6178">
        <v>6174</v>
      </c>
      <c r="B6178" s="14">
        <f>'EstRev 5-10'!G193</f>
        <v>0</v>
      </c>
      <c r="C6178" s="5">
        <f t="shared" si="95"/>
        <v>6174</v>
      </c>
      <c r="D6178" s="11" t="s">
        <v>78</v>
      </c>
    </row>
    <row r="6179" spans="1:4" x14ac:dyDescent="0.2">
      <c r="A6179">
        <v>6175</v>
      </c>
      <c r="B6179" s="14">
        <f>'EstRev 5-10'!G194</f>
        <v>0</v>
      </c>
      <c r="C6179" s="5">
        <f t="shared" si="95"/>
        <v>6175</v>
      </c>
      <c r="D6179" s="11" t="s">
        <v>78</v>
      </c>
    </row>
    <row r="6180" spans="1:4" x14ac:dyDescent="0.2">
      <c r="A6180">
        <v>6176</v>
      </c>
      <c r="B6180" s="14">
        <f>'EstRev 5-10'!G196</f>
        <v>0</v>
      </c>
      <c r="C6180" s="5">
        <f t="shared" si="95"/>
        <v>6176</v>
      </c>
      <c r="D6180" s="11" t="s">
        <v>78</v>
      </c>
    </row>
    <row r="6181" spans="1:4" x14ac:dyDescent="0.2">
      <c r="A6181">
        <v>6177</v>
      </c>
      <c r="B6181" s="14">
        <f>'EstRev 5-10'!G197</f>
        <v>0</v>
      </c>
      <c r="C6181" s="5">
        <f t="shared" si="95"/>
        <v>6177</v>
      </c>
      <c r="D6181" s="11" t="s">
        <v>78</v>
      </c>
    </row>
    <row r="6182" spans="1:4" x14ac:dyDescent="0.2">
      <c r="A6182" s="3">
        <v>6178</v>
      </c>
      <c r="C6182" s="5">
        <f t="shared" si="95"/>
        <v>6178</v>
      </c>
      <c r="D6182" s="11" t="s">
        <v>767</v>
      </c>
    </row>
    <row r="6183" spans="1:4" x14ac:dyDescent="0.2">
      <c r="A6183" s="3">
        <v>6179</v>
      </c>
      <c r="C6183" s="5">
        <f t="shared" si="95"/>
        <v>6179</v>
      </c>
      <c r="D6183" s="11" t="s">
        <v>767</v>
      </c>
    </row>
    <row r="6184" spans="1:4" x14ac:dyDescent="0.2">
      <c r="A6184" s="3">
        <v>6180</v>
      </c>
      <c r="C6184" s="5">
        <f t="shared" si="95"/>
        <v>6180</v>
      </c>
      <c r="D6184" s="11" t="s">
        <v>767</v>
      </c>
    </row>
    <row r="6185" spans="1:4" x14ac:dyDescent="0.2">
      <c r="A6185">
        <v>6181</v>
      </c>
      <c r="B6185" s="14">
        <f>'EstRev 5-10'!J266</f>
        <v>0</v>
      </c>
      <c r="C6185" s="5">
        <f t="shared" si="95"/>
        <v>6181</v>
      </c>
      <c r="D6185" s="11" t="s">
        <v>78</v>
      </c>
    </row>
    <row r="6186" spans="1:4" x14ac:dyDescent="0.2">
      <c r="A6186">
        <v>6182</v>
      </c>
      <c r="B6186" s="14">
        <f>'EstRev 5-10'!J267</f>
        <v>0</v>
      </c>
      <c r="C6186" s="5">
        <f t="shared" si="95"/>
        <v>6182</v>
      </c>
      <c r="D6186" s="11" t="s">
        <v>78</v>
      </c>
    </row>
    <row r="6187" spans="1:4" x14ac:dyDescent="0.2">
      <c r="A6187">
        <v>6183</v>
      </c>
      <c r="B6187" s="14">
        <f>'EstExp 11-17'!I5</f>
        <v>0</v>
      </c>
      <c r="C6187" s="5">
        <f t="shared" si="95"/>
        <v>6183</v>
      </c>
      <c r="D6187" s="11" t="s">
        <v>78</v>
      </c>
    </row>
    <row r="6188" spans="1:4" x14ac:dyDescent="0.2">
      <c r="A6188">
        <v>6184</v>
      </c>
      <c r="B6188" s="14">
        <f>'EstExp 11-17'!J5</f>
        <v>0</v>
      </c>
      <c r="C6188" s="5">
        <f t="shared" si="95"/>
        <v>6184</v>
      </c>
      <c r="D6188" s="11" t="s">
        <v>78</v>
      </c>
    </row>
    <row r="6189" spans="1:4" x14ac:dyDescent="0.2">
      <c r="A6189">
        <v>6185</v>
      </c>
      <c r="B6189" s="14">
        <f>'EstExp 11-17'!C7</f>
        <v>0</v>
      </c>
      <c r="C6189" s="5">
        <f t="shared" si="95"/>
        <v>6185</v>
      </c>
      <c r="D6189" s="11" t="s">
        <v>78</v>
      </c>
    </row>
    <row r="6190" spans="1:4" x14ac:dyDescent="0.2">
      <c r="A6190">
        <v>6186</v>
      </c>
      <c r="B6190" s="14">
        <f>'EstExp 11-17'!D7</f>
        <v>0</v>
      </c>
      <c r="C6190" s="5">
        <f t="shared" si="95"/>
        <v>6186</v>
      </c>
      <c r="D6190" s="11" t="s">
        <v>78</v>
      </c>
    </row>
    <row r="6191" spans="1:4" x14ac:dyDescent="0.2">
      <c r="A6191">
        <v>6187</v>
      </c>
      <c r="B6191" s="14">
        <f>'EstExp 11-17'!E7</f>
        <v>0</v>
      </c>
      <c r="C6191" s="5">
        <f t="shared" si="95"/>
        <v>6187</v>
      </c>
      <c r="D6191" s="11" t="s">
        <v>78</v>
      </c>
    </row>
    <row r="6192" spans="1:4" x14ac:dyDescent="0.2">
      <c r="A6192">
        <v>6188</v>
      </c>
      <c r="B6192" s="14">
        <f>'EstExp 11-17'!F7</f>
        <v>0</v>
      </c>
      <c r="C6192" s="5">
        <f t="shared" si="95"/>
        <v>6188</v>
      </c>
      <c r="D6192" s="11" t="s">
        <v>78</v>
      </c>
    </row>
    <row r="6193" spans="1:4" x14ac:dyDescent="0.2">
      <c r="A6193">
        <v>6189</v>
      </c>
      <c r="B6193" s="14">
        <f>'EstExp 11-17'!G7</f>
        <v>0</v>
      </c>
      <c r="C6193" s="5">
        <f t="shared" si="95"/>
        <v>6189</v>
      </c>
      <c r="D6193" s="11" t="s">
        <v>78</v>
      </c>
    </row>
    <row r="6194" spans="1:4" x14ac:dyDescent="0.2">
      <c r="A6194">
        <v>6190</v>
      </c>
      <c r="B6194" s="14">
        <f>'EstExp 11-17'!H7</f>
        <v>0</v>
      </c>
      <c r="C6194" s="5">
        <f t="shared" si="95"/>
        <v>6190</v>
      </c>
      <c r="D6194" s="11" t="s">
        <v>78</v>
      </c>
    </row>
    <row r="6195" spans="1:4" x14ac:dyDescent="0.2">
      <c r="A6195">
        <v>6191</v>
      </c>
      <c r="B6195" s="14">
        <f>'EstExp 11-17'!I7</f>
        <v>0</v>
      </c>
      <c r="C6195" s="5">
        <f t="shared" si="95"/>
        <v>6191</v>
      </c>
      <c r="D6195" s="11" t="s">
        <v>78</v>
      </c>
    </row>
    <row r="6196" spans="1:4" x14ac:dyDescent="0.2">
      <c r="A6196">
        <v>6192</v>
      </c>
      <c r="B6196" s="14">
        <f>'EstExp 11-17'!J7</f>
        <v>0</v>
      </c>
      <c r="C6196" s="5">
        <f t="shared" si="95"/>
        <v>6192</v>
      </c>
      <c r="D6196" s="11" t="s">
        <v>78</v>
      </c>
    </row>
    <row r="6197" spans="1:4" x14ac:dyDescent="0.2">
      <c r="A6197">
        <v>6193</v>
      </c>
      <c r="B6197" s="14">
        <f>'EstExp 11-17'!K7</f>
        <v>0</v>
      </c>
      <c r="C6197" s="5">
        <f t="shared" si="95"/>
        <v>6193</v>
      </c>
      <c r="D6197" s="11" t="s">
        <v>78</v>
      </c>
    </row>
    <row r="6198" spans="1:4" x14ac:dyDescent="0.2">
      <c r="A6198">
        <v>6194</v>
      </c>
      <c r="B6198" s="14">
        <f>'EstExp 11-17'!I8</f>
        <v>0</v>
      </c>
      <c r="C6198" s="5">
        <f t="shared" si="95"/>
        <v>6194</v>
      </c>
      <c r="D6198" s="11" t="s">
        <v>78</v>
      </c>
    </row>
    <row r="6199" spans="1:4" x14ac:dyDescent="0.2">
      <c r="A6199">
        <v>6195</v>
      </c>
      <c r="B6199" s="14">
        <f>'EstExp 11-17'!J8</f>
        <v>0</v>
      </c>
      <c r="C6199" s="5">
        <f t="shared" si="95"/>
        <v>6195</v>
      </c>
      <c r="D6199" s="11" t="s">
        <v>78</v>
      </c>
    </row>
    <row r="6200" spans="1:4" x14ac:dyDescent="0.2">
      <c r="A6200">
        <v>6196</v>
      </c>
      <c r="B6200" s="14">
        <f>'EstExp 11-17'!C9</f>
        <v>0</v>
      </c>
      <c r="C6200" s="5">
        <f t="shared" si="95"/>
        <v>6196</v>
      </c>
      <c r="D6200" s="11" t="s">
        <v>78</v>
      </c>
    </row>
    <row r="6201" spans="1:4" x14ac:dyDescent="0.2">
      <c r="A6201">
        <v>6197</v>
      </c>
      <c r="B6201" s="14">
        <f>'EstExp 11-17'!D9</f>
        <v>0</v>
      </c>
      <c r="C6201" s="5">
        <f t="shared" si="95"/>
        <v>6197</v>
      </c>
      <c r="D6201" s="11" t="s">
        <v>78</v>
      </c>
    </row>
    <row r="6202" spans="1:4" x14ac:dyDescent="0.2">
      <c r="A6202">
        <v>6198</v>
      </c>
      <c r="B6202" s="14">
        <f>'EstExp 11-17'!E9</f>
        <v>0</v>
      </c>
      <c r="C6202" s="5">
        <f t="shared" si="95"/>
        <v>6198</v>
      </c>
      <c r="D6202" s="11" t="s">
        <v>78</v>
      </c>
    </row>
    <row r="6203" spans="1:4" x14ac:dyDescent="0.2">
      <c r="A6203">
        <v>6199</v>
      </c>
      <c r="B6203" s="14">
        <f>'EstExp 11-17'!F9</f>
        <v>0</v>
      </c>
      <c r="C6203" s="5">
        <f t="shared" si="95"/>
        <v>6199</v>
      </c>
      <c r="D6203" s="11" t="s">
        <v>78</v>
      </c>
    </row>
    <row r="6204" spans="1:4" x14ac:dyDescent="0.2">
      <c r="A6204">
        <v>6200</v>
      </c>
      <c r="B6204" s="14">
        <f>'EstExp 11-17'!G9</f>
        <v>0</v>
      </c>
      <c r="C6204" s="5">
        <f t="shared" si="95"/>
        <v>6200</v>
      </c>
      <c r="D6204" s="11" t="s">
        <v>78</v>
      </c>
    </row>
    <row r="6205" spans="1:4" x14ac:dyDescent="0.2">
      <c r="A6205">
        <v>6201</v>
      </c>
      <c r="B6205" s="14">
        <f>'EstExp 11-17'!H9</f>
        <v>0</v>
      </c>
      <c r="C6205" s="5">
        <f t="shared" si="95"/>
        <v>6201</v>
      </c>
      <c r="D6205" s="11" t="s">
        <v>78</v>
      </c>
    </row>
    <row r="6206" spans="1:4" x14ac:dyDescent="0.2">
      <c r="A6206">
        <v>6202</v>
      </c>
      <c r="B6206" s="14">
        <f>'EstExp 11-17'!I9</f>
        <v>0</v>
      </c>
      <c r="C6206" s="5">
        <f t="shared" si="95"/>
        <v>6202</v>
      </c>
      <c r="D6206" s="11" t="s">
        <v>78</v>
      </c>
    </row>
    <row r="6207" spans="1:4" x14ac:dyDescent="0.2">
      <c r="A6207">
        <v>6203</v>
      </c>
      <c r="B6207" s="14">
        <f>'EstExp 11-17'!J9</f>
        <v>0</v>
      </c>
      <c r="C6207" s="5">
        <f t="shared" si="95"/>
        <v>6203</v>
      </c>
      <c r="D6207" s="11" t="s">
        <v>78</v>
      </c>
    </row>
    <row r="6208" spans="1:4" x14ac:dyDescent="0.2">
      <c r="A6208">
        <v>6204</v>
      </c>
      <c r="B6208" s="14">
        <f>'EstExp 11-17'!K9</f>
        <v>0</v>
      </c>
      <c r="C6208" s="5">
        <f t="shared" si="95"/>
        <v>6204</v>
      </c>
      <c r="D6208" s="11" t="s">
        <v>78</v>
      </c>
    </row>
    <row r="6209" spans="1:4" x14ac:dyDescent="0.2">
      <c r="A6209">
        <v>6205</v>
      </c>
      <c r="B6209" s="14">
        <f>'EstExp 11-17'!I10</f>
        <v>0</v>
      </c>
      <c r="C6209" s="5">
        <f t="shared" si="95"/>
        <v>6205</v>
      </c>
      <c r="D6209" s="11" t="s">
        <v>78</v>
      </c>
    </row>
    <row r="6210" spans="1:4" x14ac:dyDescent="0.2">
      <c r="A6210">
        <v>6206</v>
      </c>
      <c r="B6210" s="14">
        <f>'EstExp 11-17'!J10</f>
        <v>0</v>
      </c>
      <c r="C6210" s="5">
        <f t="shared" si="95"/>
        <v>6206</v>
      </c>
      <c r="D6210" s="11" t="s">
        <v>78</v>
      </c>
    </row>
    <row r="6211" spans="1:4" x14ac:dyDescent="0.2">
      <c r="A6211">
        <v>6207</v>
      </c>
      <c r="B6211" s="14">
        <f>'EstExp 11-17'!C11</f>
        <v>0</v>
      </c>
      <c r="C6211" s="5">
        <f t="shared" si="95"/>
        <v>6207</v>
      </c>
      <c r="D6211" s="11" t="s">
        <v>78</v>
      </c>
    </row>
    <row r="6212" spans="1:4" x14ac:dyDescent="0.2">
      <c r="A6212">
        <v>6208</v>
      </c>
      <c r="B6212" s="14">
        <f>'EstExp 11-17'!D11</f>
        <v>0</v>
      </c>
      <c r="C6212" s="5">
        <f t="shared" si="95"/>
        <v>6208</v>
      </c>
      <c r="D6212" s="11" t="s">
        <v>78</v>
      </c>
    </row>
    <row r="6213" spans="1:4" x14ac:dyDescent="0.2">
      <c r="A6213">
        <v>6209</v>
      </c>
      <c r="B6213" s="14">
        <f>'EstExp 11-17'!E11</f>
        <v>0</v>
      </c>
      <c r="C6213" s="5">
        <f t="shared" si="95"/>
        <v>6209</v>
      </c>
      <c r="D6213" s="11" t="s">
        <v>78</v>
      </c>
    </row>
    <row r="6214" spans="1:4" x14ac:dyDescent="0.2">
      <c r="A6214">
        <v>6210</v>
      </c>
      <c r="B6214" s="14">
        <f>'EstExp 11-17'!F11</f>
        <v>0</v>
      </c>
      <c r="C6214" s="5">
        <f t="shared" si="95"/>
        <v>6210</v>
      </c>
      <c r="D6214" s="11" t="s">
        <v>78</v>
      </c>
    </row>
    <row r="6215" spans="1:4" x14ac:dyDescent="0.2">
      <c r="A6215">
        <v>6211</v>
      </c>
      <c r="B6215" s="14">
        <f>'EstExp 11-17'!G11</f>
        <v>0</v>
      </c>
      <c r="C6215" s="5">
        <f t="shared" ref="C6215:C6278" si="96">A6215-B6215</f>
        <v>6211</v>
      </c>
      <c r="D6215" s="11" t="s">
        <v>78</v>
      </c>
    </row>
    <row r="6216" spans="1:4" x14ac:dyDescent="0.2">
      <c r="A6216">
        <v>6212</v>
      </c>
      <c r="B6216" s="14">
        <f>'EstExp 11-17'!H11</f>
        <v>0</v>
      </c>
      <c r="C6216" s="5">
        <f t="shared" si="96"/>
        <v>6212</v>
      </c>
      <c r="D6216" s="11" t="s">
        <v>78</v>
      </c>
    </row>
    <row r="6217" spans="1:4" x14ac:dyDescent="0.2">
      <c r="A6217">
        <v>6213</v>
      </c>
      <c r="B6217" s="14">
        <f>'EstExp 11-17'!I11</f>
        <v>0</v>
      </c>
      <c r="C6217" s="5">
        <f t="shared" si="96"/>
        <v>6213</v>
      </c>
      <c r="D6217" s="11" t="s">
        <v>78</v>
      </c>
    </row>
    <row r="6218" spans="1:4" x14ac:dyDescent="0.2">
      <c r="A6218">
        <v>6214</v>
      </c>
      <c r="B6218" s="14">
        <f>'EstExp 11-17'!J11</f>
        <v>0</v>
      </c>
      <c r="C6218" s="5">
        <f t="shared" si="96"/>
        <v>6214</v>
      </c>
      <c r="D6218" s="11" t="s">
        <v>78</v>
      </c>
    </row>
    <row r="6219" spans="1:4" x14ac:dyDescent="0.2">
      <c r="A6219">
        <v>6215</v>
      </c>
      <c r="B6219" s="14">
        <f>'EstExp 11-17'!K11</f>
        <v>0</v>
      </c>
      <c r="C6219" s="5">
        <f t="shared" si="96"/>
        <v>6215</v>
      </c>
      <c r="D6219" s="11" t="s">
        <v>78</v>
      </c>
    </row>
    <row r="6220" spans="1:4" x14ac:dyDescent="0.2">
      <c r="A6220">
        <v>6216</v>
      </c>
      <c r="B6220" s="14">
        <f>'EstExp 11-17'!I12</f>
        <v>0</v>
      </c>
      <c r="C6220" s="5">
        <f t="shared" si="96"/>
        <v>6216</v>
      </c>
      <c r="D6220" s="11" t="s">
        <v>78</v>
      </c>
    </row>
    <row r="6221" spans="1:4" x14ac:dyDescent="0.2">
      <c r="A6221">
        <v>6217</v>
      </c>
      <c r="B6221" s="14">
        <f>'EstExp 11-17'!J12</f>
        <v>0</v>
      </c>
      <c r="C6221" s="5">
        <f t="shared" si="96"/>
        <v>6217</v>
      </c>
      <c r="D6221" s="11" t="s">
        <v>78</v>
      </c>
    </row>
    <row r="6222" spans="1:4" x14ac:dyDescent="0.2">
      <c r="A6222">
        <v>6218</v>
      </c>
      <c r="B6222" s="14">
        <f>'EstExp 11-17'!I13</f>
        <v>0</v>
      </c>
      <c r="C6222" s="5">
        <f t="shared" si="96"/>
        <v>6218</v>
      </c>
      <c r="D6222" s="11" t="s">
        <v>78</v>
      </c>
    </row>
    <row r="6223" spans="1:4" x14ac:dyDescent="0.2">
      <c r="A6223">
        <v>6219</v>
      </c>
      <c r="B6223" s="14">
        <f>'EstExp 11-17'!J13</f>
        <v>0</v>
      </c>
      <c r="C6223" s="5">
        <f t="shared" si="96"/>
        <v>6219</v>
      </c>
      <c r="D6223" s="11" t="s">
        <v>78</v>
      </c>
    </row>
    <row r="6224" spans="1:4" x14ac:dyDescent="0.2">
      <c r="A6224">
        <v>6220</v>
      </c>
      <c r="B6224" s="14">
        <f>'EstExp 11-17'!I14</f>
        <v>0</v>
      </c>
      <c r="C6224" s="5">
        <f t="shared" si="96"/>
        <v>6220</v>
      </c>
      <c r="D6224" s="11" t="s">
        <v>78</v>
      </c>
    </row>
    <row r="6225" spans="1:4" x14ac:dyDescent="0.2">
      <c r="A6225">
        <v>6221</v>
      </c>
      <c r="B6225" s="14">
        <f>'EstExp 11-17'!J14</f>
        <v>0</v>
      </c>
      <c r="C6225" s="5">
        <f t="shared" si="96"/>
        <v>6221</v>
      </c>
      <c r="D6225" s="11" t="s">
        <v>78</v>
      </c>
    </row>
    <row r="6226" spans="1:4" x14ac:dyDescent="0.2">
      <c r="A6226">
        <v>6222</v>
      </c>
      <c r="B6226" s="14">
        <f>'EstExp 11-17'!I15</f>
        <v>0</v>
      </c>
      <c r="C6226" s="5">
        <f t="shared" si="96"/>
        <v>6222</v>
      </c>
      <c r="D6226" s="11" t="s">
        <v>78</v>
      </c>
    </row>
    <row r="6227" spans="1:4" x14ac:dyDescent="0.2">
      <c r="A6227">
        <v>6223</v>
      </c>
      <c r="B6227" s="14">
        <f>'EstExp 11-17'!J15</f>
        <v>0</v>
      </c>
      <c r="C6227" s="5">
        <f t="shared" si="96"/>
        <v>6223</v>
      </c>
      <c r="D6227" s="11" t="s">
        <v>78</v>
      </c>
    </row>
    <row r="6228" spans="1:4" x14ac:dyDescent="0.2">
      <c r="A6228">
        <v>6224</v>
      </c>
      <c r="B6228" s="14">
        <f>'EstExp 11-17'!I16</f>
        <v>0</v>
      </c>
      <c r="C6228" s="5">
        <f t="shared" si="96"/>
        <v>6224</v>
      </c>
      <c r="D6228" s="11" t="s">
        <v>78</v>
      </c>
    </row>
    <row r="6229" spans="1:4" x14ac:dyDescent="0.2">
      <c r="A6229">
        <v>6225</v>
      </c>
      <c r="B6229" s="14">
        <f>'EstExp 11-17'!J16</f>
        <v>0</v>
      </c>
      <c r="C6229" s="5">
        <f t="shared" si="96"/>
        <v>6225</v>
      </c>
      <c r="D6229" s="11" t="s">
        <v>78</v>
      </c>
    </row>
    <row r="6230" spans="1:4" x14ac:dyDescent="0.2">
      <c r="A6230">
        <v>6226</v>
      </c>
      <c r="B6230" s="14">
        <f>'EstExp 11-17'!C17</f>
        <v>0</v>
      </c>
      <c r="C6230" s="5">
        <f t="shared" si="96"/>
        <v>6226</v>
      </c>
      <c r="D6230" s="11" t="s">
        <v>78</v>
      </c>
    </row>
    <row r="6231" spans="1:4" x14ac:dyDescent="0.2">
      <c r="A6231">
        <v>6227</v>
      </c>
      <c r="B6231" s="14">
        <f>'EstExp 11-17'!D17</f>
        <v>0</v>
      </c>
      <c r="C6231" s="5">
        <f t="shared" si="96"/>
        <v>6227</v>
      </c>
      <c r="D6231" s="11" t="s">
        <v>78</v>
      </c>
    </row>
    <row r="6232" spans="1:4" x14ac:dyDescent="0.2">
      <c r="A6232">
        <v>6228</v>
      </c>
      <c r="B6232" s="14">
        <f>'EstExp 11-17'!E17</f>
        <v>0</v>
      </c>
      <c r="C6232" s="5">
        <f t="shared" si="96"/>
        <v>6228</v>
      </c>
      <c r="D6232" s="11" t="s">
        <v>78</v>
      </c>
    </row>
    <row r="6233" spans="1:4" x14ac:dyDescent="0.2">
      <c r="A6233">
        <v>6229</v>
      </c>
      <c r="B6233" s="14">
        <f>'EstExp 11-17'!F17</f>
        <v>0</v>
      </c>
      <c r="C6233" s="5">
        <f t="shared" si="96"/>
        <v>6229</v>
      </c>
      <c r="D6233" s="11" t="s">
        <v>78</v>
      </c>
    </row>
    <row r="6234" spans="1:4" x14ac:dyDescent="0.2">
      <c r="A6234">
        <v>6230</v>
      </c>
      <c r="B6234" s="14">
        <f>'EstExp 11-17'!G17</f>
        <v>0</v>
      </c>
      <c r="C6234" s="5">
        <f t="shared" si="96"/>
        <v>6230</v>
      </c>
      <c r="D6234" s="11" t="s">
        <v>78</v>
      </c>
    </row>
    <row r="6235" spans="1:4" x14ac:dyDescent="0.2">
      <c r="A6235">
        <v>6231</v>
      </c>
      <c r="B6235" s="14">
        <f>'EstExp 11-17'!H17</f>
        <v>0</v>
      </c>
      <c r="C6235" s="5">
        <f t="shared" si="96"/>
        <v>6231</v>
      </c>
      <c r="D6235" s="11" t="s">
        <v>78</v>
      </c>
    </row>
    <row r="6236" spans="1:4" x14ac:dyDescent="0.2">
      <c r="A6236">
        <v>6232</v>
      </c>
      <c r="B6236" s="14">
        <f>'EstExp 11-17'!I17</f>
        <v>0</v>
      </c>
      <c r="C6236" s="5">
        <f t="shared" si="96"/>
        <v>6232</v>
      </c>
      <c r="D6236" s="11" t="s">
        <v>78</v>
      </c>
    </row>
    <row r="6237" spans="1:4" x14ac:dyDescent="0.2">
      <c r="A6237">
        <v>6233</v>
      </c>
      <c r="B6237" s="14">
        <f>'EstExp 11-17'!J17</f>
        <v>0</v>
      </c>
      <c r="C6237" s="5">
        <f t="shared" si="96"/>
        <v>6233</v>
      </c>
      <c r="D6237" s="11" t="s">
        <v>78</v>
      </c>
    </row>
    <row r="6238" spans="1:4" x14ac:dyDescent="0.2">
      <c r="A6238">
        <v>6234</v>
      </c>
      <c r="B6238" s="14">
        <f>'EstExp 11-17'!K17</f>
        <v>0</v>
      </c>
      <c r="C6238" s="5">
        <f t="shared" si="96"/>
        <v>6234</v>
      </c>
      <c r="D6238" s="11" t="s">
        <v>78</v>
      </c>
    </row>
    <row r="6239" spans="1:4" x14ac:dyDescent="0.2">
      <c r="A6239">
        <v>6235</v>
      </c>
      <c r="B6239" s="14">
        <f>'EstExp 11-17'!I18</f>
        <v>0</v>
      </c>
      <c r="C6239" s="5">
        <f t="shared" si="96"/>
        <v>6235</v>
      </c>
      <c r="D6239" s="11" t="s">
        <v>78</v>
      </c>
    </row>
    <row r="6240" spans="1:4" x14ac:dyDescent="0.2">
      <c r="A6240">
        <v>6236</v>
      </c>
      <c r="B6240" s="14">
        <f>'EstExp 11-17'!I19</f>
        <v>0</v>
      </c>
      <c r="C6240" s="5">
        <f t="shared" si="96"/>
        <v>6236</v>
      </c>
      <c r="D6240" s="11" t="s">
        <v>78</v>
      </c>
    </row>
    <row r="6241" spans="1:4" x14ac:dyDescent="0.2">
      <c r="A6241">
        <v>6237</v>
      </c>
      <c r="B6241" s="14">
        <f>'EstExp 11-17'!J19</f>
        <v>0</v>
      </c>
      <c r="C6241" s="5">
        <f t="shared" si="96"/>
        <v>6237</v>
      </c>
      <c r="D6241" s="11" t="s">
        <v>78</v>
      </c>
    </row>
    <row r="6242" spans="1:4" x14ac:dyDescent="0.2">
      <c r="A6242">
        <v>6238</v>
      </c>
      <c r="B6242" s="14">
        <f>'EstExp 11-17'!H20</f>
        <v>0</v>
      </c>
      <c r="C6242" s="5">
        <f t="shared" si="96"/>
        <v>6238</v>
      </c>
      <c r="D6242" s="11" t="s">
        <v>78</v>
      </c>
    </row>
    <row r="6243" spans="1:4" x14ac:dyDescent="0.2">
      <c r="A6243">
        <v>6239</v>
      </c>
      <c r="B6243" s="14">
        <f>'EstExp 11-17'!K20</f>
        <v>0</v>
      </c>
      <c r="C6243" s="5">
        <f t="shared" si="96"/>
        <v>6239</v>
      </c>
      <c r="D6243" s="11" t="s">
        <v>78</v>
      </c>
    </row>
    <row r="6244" spans="1:4" x14ac:dyDescent="0.2">
      <c r="A6244">
        <v>6240</v>
      </c>
      <c r="B6244" s="14">
        <f>'EstExp 11-17'!H21</f>
        <v>0</v>
      </c>
      <c r="C6244" s="5">
        <f t="shared" si="96"/>
        <v>6240</v>
      </c>
      <c r="D6244" s="11" t="s">
        <v>78</v>
      </c>
    </row>
    <row r="6245" spans="1:4" x14ac:dyDescent="0.2">
      <c r="A6245">
        <v>6241</v>
      </c>
      <c r="B6245" s="14">
        <f>'EstExp 11-17'!K21</f>
        <v>0</v>
      </c>
      <c r="C6245" s="5">
        <f t="shared" si="96"/>
        <v>6241</v>
      </c>
      <c r="D6245" s="11" t="s">
        <v>78</v>
      </c>
    </row>
    <row r="6246" spans="1:4" x14ac:dyDescent="0.2">
      <c r="A6246">
        <v>6242</v>
      </c>
      <c r="B6246" s="14">
        <f>'EstExp 11-17'!H22</f>
        <v>0</v>
      </c>
      <c r="C6246" s="5">
        <f t="shared" si="96"/>
        <v>6242</v>
      </c>
      <c r="D6246" s="11" t="s">
        <v>78</v>
      </c>
    </row>
    <row r="6247" spans="1:4" x14ac:dyDescent="0.2">
      <c r="A6247">
        <v>6243</v>
      </c>
      <c r="B6247" s="14">
        <f>'EstExp 11-17'!K22</f>
        <v>0</v>
      </c>
      <c r="C6247" s="5">
        <f t="shared" si="96"/>
        <v>6243</v>
      </c>
      <c r="D6247" s="11" t="s">
        <v>78</v>
      </c>
    </row>
    <row r="6248" spans="1:4" x14ac:dyDescent="0.2">
      <c r="A6248">
        <v>6244</v>
      </c>
      <c r="B6248" s="14">
        <f>'EstExp 11-17'!H23</f>
        <v>0</v>
      </c>
      <c r="C6248" s="5">
        <f t="shared" si="96"/>
        <v>6244</v>
      </c>
      <c r="D6248" s="11" t="s">
        <v>78</v>
      </c>
    </row>
    <row r="6249" spans="1:4" x14ac:dyDescent="0.2">
      <c r="A6249">
        <v>6245</v>
      </c>
      <c r="B6249" s="14">
        <f>'EstExp 11-17'!K23</f>
        <v>0</v>
      </c>
      <c r="C6249" s="5">
        <f t="shared" si="96"/>
        <v>6245</v>
      </c>
      <c r="D6249" s="11" t="s">
        <v>78</v>
      </c>
    </row>
    <row r="6250" spans="1:4" x14ac:dyDescent="0.2">
      <c r="A6250">
        <v>6246</v>
      </c>
      <c r="B6250" s="14">
        <f>'EstExp 11-17'!H24</f>
        <v>0</v>
      </c>
      <c r="C6250" s="5">
        <f t="shared" si="96"/>
        <v>6246</v>
      </c>
      <c r="D6250" s="11" t="s">
        <v>78</v>
      </c>
    </row>
    <row r="6251" spans="1:4" x14ac:dyDescent="0.2">
      <c r="A6251">
        <v>6247</v>
      </c>
      <c r="B6251" s="14">
        <f>'EstExp 11-17'!K24</f>
        <v>0</v>
      </c>
      <c r="C6251" s="5">
        <f t="shared" si="96"/>
        <v>6247</v>
      </c>
      <c r="D6251" s="11" t="s">
        <v>78</v>
      </c>
    </row>
    <row r="6252" spans="1:4" x14ac:dyDescent="0.2">
      <c r="A6252">
        <v>6248</v>
      </c>
      <c r="B6252" s="14">
        <f>'EstExp 11-17'!H25</f>
        <v>0</v>
      </c>
      <c r="C6252" s="5">
        <f t="shared" si="96"/>
        <v>6248</v>
      </c>
      <c r="D6252" s="11" t="s">
        <v>78</v>
      </c>
    </row>
    <row r="6253" spans="1:4" x14ac:dyDescent="0.2">
      <c r="A6253">
        <v>6249</v>
      </c>
      <c r="B6253" s="14">
        <f>'EstExp 11-17'!K25</f>
        <v>0</v>
      </c>
      <c r="C6253" s="5">
        <f t="shared" si="96"/>
        <v>6249</v>
      </c>
      <c r="D6253" s="11" t="s">
        <v>78</v>
      </c>
    </row>
    <row r="6254" spans="1:4" x14ac:dyDescent="0.2">
      <c r="A6254">
        <v>6250</v>
      </c>
      <c r="B6254" s="14">
        <f>'EstExp 11-17'!H26</f>
        <v>0</v>
      </c>
      <c r="C6254" s="5">
        <f t="shared" si="96"/>
        <v>6250</v>
      </c>
      <c r="D6254" s="11" t="s">
        <v>78</v>
      </c>
    </row>
    <row r="6255" spans="1:4" x14ac:dyDescent="0.2">
      <c r="A6255">
        <v>6251</v>
      </c>
      <c r="B6255" s="14">
        <f>'EstExp 11-17'!K26</f>
        <v>0</v>
      </c>
      <c r="C6255" s="5">
        <f t="shared" si="96"/>
        <v>6251</v>
      </c>
      <c r="D6255" s="11" t="s">
        <v>78</v>
      </c>
    </row>
    <row r="6256" spans="1:4" x14ac:dyDescent="0.2">
      <c r="A6256">
        <v>6252</v>
      </c>
      <c r="B6256" s="14">
        <f>'EstExp 11-17'!H27</f>
        <v>0</v>
      </c>
      <c r="C6256" s="5">
        <f t="shared" si="96"/>
        <v>6252</v>
      </c>
      <c r="D6256" s="11" t="s">
        <v>78</v>
      </c>
    </row>
    <row r="6257" spans="1:4" x14ac:dyDescent="0.2">
      <c r="A6257">
        <v>6253</v>
      </c>
      <c r="B6257" s="14">
        <f>'EstExp 11-17'!K27</f>
        <v>0</v>
      </c>
      <c r="C6257" s="5">
        <f t="shared" si="96"/>
        <v>6253</v>
      </c>
      <c r="D6257" s="11" t="s">
        <v>78</v>
      </c>
    </row>
    <row r="6258" spans="1:4" x14ac:dyDescent="0.2">
      <c r="A6258">
        <v>6254</v>
      </c>
      <c r="B6258" s="14">
        <f>'EstExp 11-17'!H28</f>
        <v>0</v>
      </c>
      <c r="C6258" s="5">
        <f t="shared" si="96"/>
        <v>6254</v>
      </c>
      <c r="D6258" s="11" t="s">
        <v>78</v>
      </c>
    </row>
    <row r="6259" spans="1:4" x14ac:dyDescent="0.2">
      <c r="A6259">
        <v>6255</v>
      </c>
      <c r="B6259" s="14">
        <f>'EstExp 11-17'!K28</f>
        <v>0</v>
      </c>
      <c r="C6259" s="5">
        <f t="shared" si="96"/>
        <v>6255</v>
      </c>
      <c r="D6259" s="11" t="s">
        <v>78</v>
      </c>
    </row>
    <row r="6260" spans="1:4" x14ac:dyDescent="0.2">
      <c r="A6260">
        <v>6256</v>
      </c>
      <c r="B6260" s="14">
        <f>'EstExp 11-17'!H29</f>
        <v>0</v>
      </c>
      <c r="C6260" s="5">
        <f t="shared" si="96"/>
        <v>6256</v>
      </c>
      <c r="D6260" s="11" t="s">
        <v>78</v>
      </c>
    </row>
    <row r="6261" spans="1:4" x14ac:dyDescent="0.2">
      <c r="A6261">
        <v>6257</v>
      </c>
      <c r="B6261" s="14">
        <f>'EstExp 11-17'!K29</f>
        <v>0</v>
      </c>
      <c r="C6261" s="5">
        <f t="shared" si="96"/>
        <v>6257</v>
      </c>
      <c r="D6261" s="11" t="s">
        <v>78</v>
      </c>
    </row>
    <row r="6262" spans="1:4" x14ac:dyDescent="0.2">
      <c r="A6262">
        <v>6258</v>
      </c>
      <c r="B6262" s="14">
        <f>'EstExp 11-17'!H30</f>
        <v>0</v>
      </c>
      <c r="C6262" s="5">
        <f t="shared" si="96"/>
        <v>6258</v>
      </c>
      <c r="D6262" s="11" t="s">
        <v>78</v>
      </c>
    </row>
    <row r="6263" spans="1:4" x14ac:dyDescent="0.2">
      <c r="A6263">
        <v>6259</v>
      </c>
      <c r="B6263" s="14">
        <f>'EstExp 11-17'!K30</f>
        <v>0</v>
      </c>
      <c r="C6263" s="5">
        <f t="shared" si="96"/>
        <v>6259</v>
      </c>
      <c r="D6263" s="11" t="s">
        <v>78</v>
      </c>
    </row>
    <row r="6264" spans="1:4" x14ac:dyDescent="0.2">
      <c r="A6264">
        <v>6260</v>
      </c>
      <c r="B6264" s="14">
        <f>'EstExp 11-17'!H31</f>
        <v>0</v>
      </c>
      <c r="C6264" s="5">
        <f t="shared" si="96"/>
        <v>6260</v>
      </c>
      <c r="D6264" s="11" t="s">
        <v>78</v>
      </c>
    </row>
    <row r="6265" spans="1:4" x14ac:dyDescent="0.2">
      <c r="A6265">
        <v>6261</v>
      </c>
      <c r="B6265" s="14">
        <f>'EstExp 11-17'!K31</f>
        <v>0</v>
      </c>
      <c r="C6265" s="5">
        <f t="shared" si="96"/>
        <v>6261</v>
      </c>
      <c r="D6265" s="11" t="s">
        <v>78</v>
      </c>
    </row>
    <row r="6266" spans="1:4" x14ac:dyDescent="0.2">
      <c r="A6266">
        <v>6262</v>
      </c>
      <c r="B6266" s="14">
        <f>'EstExp 11-17'!H32</f>
        <v>0</v>
      </c>
      <c r="C6266" s="5">
        <f t="shared" si="96"/>
        <v>6262</v>
      </c>
      <c r="D6266" s="11" t="s">
        <v>78</v>
      </c>
    </row>
    <row r="6267" spans="1:4" x14ac:dyDescent="0.2">
      <c r="A6267">
        <v>6263</v>
      </c>
      <c r="B6267" s="14">
        <f>'EstExp 11-17'!K32</f>
        <v>0</v>
      </c>
      <c r="C6267" s="5">
        <f t="shared" si="96"/>
        <v>6263</v>
      </c>
      <c r="D6267" s="11" t="s">
        <v>78</v>
      </c>
    </row>
    <row r="6268" spans="1:4" x14ac:dyDescent="0.2">
      <c r="A6268">
        <v>6264</v>
      </c>
      <c r="B6268" s="14">
        <f>'EstExp 11-17'!I33</f>
        <v>0</v>
      </c>
      <c r="C6268" s="5">
        <f t="shared" si="96"/>
        <v>6264</v>
      </c>
      <c r="D6268" s="11" t="s">
        <v>78</v>
      </c>
    </row>
    <row r="6269" spans="1:4" x14ac:dyDescent="0.2">
      <c r="A6269">
        <v>6265</v>
      </c>
      <c r="B6269" s="14">
        <f>'EstExp 11-17'!J33</f>
        <v>0</v>
      </c>
      <c r="C6269" s="5">
        <f t="shared" si="96"/>
        <v>6265</v>
      </c>
      <c r="D6269" s="11" t="s">
        <v>78</v>
      </c>
    </row>
    <row r="6270" spans="1:4" x14ac:dyDescent="0.2">
      <c r="A6270">
        <v>6266</v>
      </c>
      <c r="B6270" s="14">
        <f>'EstExp 11-17'!I36</f>
        <v>0</v>
      </c>
      <c r="C6270" s="5">
        <f t="shared" si="96"/>
        <v>6266</v>
      </c>
      <c r="D6270" s="11" t="s">
        <v>78</v>
      </c>
    </row>
    <row r="6271" spans="1:4" x14ac:dyDescent="0.2">
      <c r="A6271">
        <v>6267</v>
      </c>
      <c r="B6271" s="14">
        <f>'EstExp 11-17'!J36</f>
        <v>0</v>
      </c>
      <c r="C6271" s="5">
        <f t="shared" si="96"/>
        <v>6267</v>
      </c>
      <c r="D6271" s="11" t="s">
        <v>78</v>
      </c>
    </row>
    <row r="6272" spans="1:4" x14ac:dyDescent="0.2">
      <c r="A6272">
        <v>6268</v>
      </c>
      <c r="B6272" s="14">
        <f>'EstExp 11-17'!I37</f>
        <v>0</v>
      </c>
      <c r="C6272" s="5">
        <f t="shared" si="96"/>
        <v>6268</v>
      </c>
      <c r="D6272" s="11" t="s">
        <v>78</v>
      </c>
    </row>
    <row r="6273" spans="1:4" x14ac:dyDescent="0.2">
      <c r="A6273">
        <v>6269</v>
      </c>
      <c r="B6273" s="14">
        <f>'EstExp 11-17'!J37</f>
        <v>0</v>
      </c>
      <c r="C6273" s="5">
        <f t="shared" si="96"/>
        <v>6269</v>
      </c>
      <c r="D6273" s="11" t="s">
        <v>78</v>
      </c>
    </row>
    <row r="6274" spans="1:4" x14ac:dyDescent="0.2">
      <c r="A6274">
        <v>6270</v>
      </c>
      <c r="B6274" s="14">
        <f>'EstExp 11-17'!I38</f>
        <v>0</v>
      </c>
      <c r="C6274" s="5">
        <f t="shared" si="96"/>
        <v>6270</v>
      </c>
      <c r="D6274" s="11" t="s">
        <v>78</v>
      </c>
    </row>
    <row r="6275" spans="1:4" x14ac:dyDescent="0.2">
      <c r="A6275">
        <v>6271</v>
      </c>
      <c r="B6275" s="14">
        <f>'EstExp 11-17'!J38</f>
        <v>0</v>
      </c>
      <c r="C6275" s="5">
        <f t="shared" si="96"/>
        <v>6271</v>
      </c>
      <c r="D6275" s="11" t="s">
        <v>78</v>
      </c>
    </row>
    <row r="6276" spans="1:4" x14ac:dyDescent="0.2">
      <c r="A6276">
        <v>6272</v>
      </c>
      <c r="B6276" s="14">
        <f>'EstExp 11-17'!I39</f>
        <v>0</v>
      </c>
      <c r="C6276" s="5">
        <f t="shared" si="96"/>
        <v>6272</v>
      </c>
      <c r="D6276" s="11" t="s">
        <v>78</v>
      </c>
    </row>
    <row r="6277" spans="1:4" x14ac:dyDescent="0.2">
      <c r="A6277">
        <v>6273</v>
      </c>
      <c r="B6277" s="14">
        <f>'EstExp 11-17'!J39</f>
        <v>0</v>
      </c>
      <c r="C6277" s="5">
        <f t="shared" si="96"/>
        <v>6273</v>
      </c>
      <c r="D6277" s="11" t="s">
        <v>78</v>
      </c>
    </row>
    <row r="6278" spans="1:4" x14ac:dyDescent="0.2">
      <c r="A6278">
        <v>6274</v>
      </c>
      <c r="B6278" s="14">
        <f>'EstExp 11-17'!I40</f>
        <v>0</v>
      </c>
      <c r="C6278" s="5">
        <f t="shared" si="96"/>
        <v>6274</v>
      </c>
      <c r="D6278" s="11" t="s">
        <v>78</v>
      </c>
    </row>
    <row r="6279" spans="1:4" x14ac:dyDescent="0.2">
      <c r="A6279">
        <v>6275</v>
      </c>
      <c r="B6279" s="14">
        <f>'EstExp 11-17'!J40</f>
        <v>0</v>
      </c>
      <c r="C6279" s="5">
        <f t="shared" ref="C6279:C6342" si="97">A6279-B6279</f>
        <v>6275</v>
      </c>
      <c r="D6279" s="11" t="s">
        <v>78</v>
      </c>
    </row>
    <row r="6280" spans="1:4" x14ac:dyDescent="0.2">
      <c r="A6280">
        <v>6276</v>
      </c>
      <c r="B6280" s="14">
        <f>'EstExp 11-17'!I41</f>
        <v>0</v>
      </c>
      <c r="C6280" s="5">
        <f t="shared" si="97"/>
        <v>6276</v>
      </c>
      <c r="D6280" s="11" t="s">
        <v>78</v>
      </c>
    </row>
    <row r="6281" spans="1:4" x14ac:dyDescent="0.2">
      <c r="A6281">
        <v>6277</v>
      </c>
      <c r="B6281" s="14">
        <f>'EstExp 11-17'!J41</f>
        <v>0</v>
      </c>
      <c r="C6281" s="5">
        <f t="shared" si="97"/>
        <v>6277</v>
      </c>
      <c r="D6281" s="11" t="s">
        <v>78</v>
      </c>
    </row>
    <row r="6282" spans="1:4" x14ac:dyDescent="0.2">
      <c r="A6282">
        <v>6278</v>
      </c>
      <c r="B6282" s="14">
        <f>'EstExp 11-17'!I42</f>
        <v>0</v>
      </c>
      <c r="C6282" s="5">
        <f t="shared" si="97"/>
        <v>6278</v>
      </c>
      <c r="D6282" s="11" t="s">
        <v>78</v>
      </c>
    </row>
    <row r="6283" spans="1:4" x14ac:dyDescent="0.2">
      <c r="A6283">
        <v>6279</v>
      </c>
      <c r="B6283" s="14">
        <f>'EstExp 11-17'!J42</f>
        <v>0</v>
      </c>
      <c r="C6283" s="5">
        <f t="shared" si="97"/>
        <v>6279</v>
      </c>
      <c r="D6283" s="11" t="s">
        <v>78</v>
      </c>
    </row>
    <row r="6284" spans="1:4" x14ac:dyDescent="0.2">
      <c r="A6284">
        <v>6280</v>
      </c>
      <c r="B6284" s="14">
        <f>'EstExp 11-17'!I44</f>
        <v>0</v>
      </c>
      <c r="C6284" s="5">
        <f t="shared" si="97"/>
        <v>6280</v>
      </c>
      <c r="D6284" s="11" t="s">
        <v>78</v>
      </c>
    </row>
    <row r="6285" spans="1:4" x14ac:dyDescent="0.2">
      <c r="A6285">
        <v>6281</v>
      </c>
      <c r="B6285" s="14">
        <f>'EstExp 11-17'!J44</f>
        <v>0</v>
      </c>
      <c r="C6285" s="5">
        <f t="shared" si="97"/>
        <v>6281</v>
      </c>
      <c r="D6285" s="11" t="s">
        <v>78</v>
      </c>
    </row>
    <row r="6286" spans="1:4" x14ac:dyDescent="0.2">
      <c r="A6286">
        <v>6282</v>
      </c>
      <c r="B6286" s="14">
        <f>'EstExp 11-17'!I45</f>
        <v>0</v>
      </c>
      <c r="C6286" s="5">
        <f t="shared" si="97"/>
        <v>6282</v>
      </c>
      <c r="D6286" s="11" t="s">
        <v>78</v>
      </c>
    </row>
    <row r="6287" spans="1:4" x14ac:dyDescent="0.2">
      <c r="A6287">
        <v>6283</v>
      </c>
      <c r="B6287" s="14">
        <f>'EstExp 11-17'!J45</f>
        <v>0</v>
      </c>
      <c r="C6287" s="5">
        <f t="shared" si="97"/>
        <v>6283</v>
      </c>
      <c r="D6287" s="11" t="s">
        <v>78</v>
      </c>
    </row>
    <row r="6288" spans="1:4" x14ac:dyDescent="0.2">
      <c r="A6288">
        <v>6284</v>
      </c>
      <c r="B6288" s="14">
        <f>'EstExp 11-17'!I46</f>
        <v>0</v>
      </c>
      <c r="C6288" s="5">
        <f t="shared" si="97"/>
        <v>6284</v>
      </c>
      <c r="D6288" s="11" t="s">
        <v>78</v>
      </c>
    </row>
    <row r="6289" spans="1:4" x14ac:dyDescent="0.2">
      <c r="A6289">
        <v>6285</v>
      </c>
      <c r="B6289" s="14">
        <f>'EstExp 11-17'!J46</f>
        <v>0</v>
      </c>
      <c r="C6289" s="5">
        <f t="shared" si="97"/>
        <v>6285</v>
      </c>
      <c r="D6289" s="11" t="s">
        <v>78</v>
      </c>
    </row>
    <row r="6290" spans="1:4" x14ac:dyDescent="0.2">
      <c r="A6290">
        <v>6286</v>
      </c>
      <c r="B6290" s="14">
        <f>'EstExp 11-17'!I47</f>
        <v>0</v>
      </c>
      <c r="C6290" s="5">
        <f t="shared" si="97"/>
        <v>6286</v>
      </c>
      <c r="D6290" s="11" t="s">
        <v>78</v>
      </c>
    </row>
    <row r="6291" spans="1:4" x14ac:dyDescent="0.2">
      <c r="A6291">
        <v>6287</v>
      </c>
      <c r="B6291" s="14">
        <f>'EstExp 11-17'!J47</f>
        <v>0</v>
      </c>
      <c r="C6291" s="5">
        <f t="shared" si="97"/>
        <v>6287</v>
      </c>
      <c r="D6291" s="11" t="s">
        <v>78</v>
      </c>
    </row>
    <row r="6292" spans="1:4" x14ac:dyDescent="0.2">
      <c r="A6292">
        <v>6288</v>
      </c>
      <c r="B6292" s="14">
        <f>'EstExp 11-17'!I49</f>
        <v>0</v>
      </c>
      <c r="C6292" s="5">
        <f t="shared" si="97"/>
        <v>6288</v>
      </c>
      <c r="D6292" s="11" t="s">
        <v>78</v>
      </c>
    </row>
    <row r="6293" spans="1:4" x14ac:dyDescent="0.2">
      <c r="A6293">
        <v>6289</v>
      </c>
      <c r="B6293" s="14">
        <f>'EstExp 11-17'!J49</f>
        <v>0</v>
      </c>
      <c r="C6293" s="5">
        <f t="shared" si="97"/>
        <v>6289</v>
      </c>
      <c r="D6293" s="11" t="s">
        <v>78</v>
      </c>
    </row>
    <row r="6294" spans="1:4" x14ac:dyDescent="0.2">
      <c r="A6294">
        <v>6290</v>
      </c>
      <c r="B6294" s="14">
        <f>'EstExp 11-17'!I50</f>
        <v>0</v>
      </c>
      <c r="C6294" s="5">
        <f t="shared" si="97"/>
        <v>6290</v>
      </c>
      <c r="D6294" s="11" t="s">
        <v>78</v>
      </c>
    </row>
    <row r="6295" spans="1:4" x14ac:dyDescent="0.2">
      <c r="A6295">
        <v>6291</v>
      </c>
      <c r="B6295" s="14">
        <f>'EstExp 11-17'!J50</f>
        <v>0</v>
      </c>
      <c r="C6295" s="5">
        <f t="shared" si="97"/>
        <v>6291</v>
      </c>
      <c r="D6295" s="11" t="s">
        <v>78</v>
      </c>
    </row>
    <row r="6296" spans="1:4" x14ac:dyDescent="0.2">
      <c r="A6296">
        <v>6292</v>
      </c>
      <c r="B6296" s="14">
        <f>'EstExp 11-17'!I51</f>
        <v>0</v>
      </c>
      <c r="C6296" s="5">
        <f t="shared" si="97"/>
        <v>6292</v>
      </c>
      <c r="D6296" s="11" t="s">
        <v>78</v>
      </c>
    </row>
    <row r="6297" spans="1:4" x14ac:dyDescent="0.2">
      <c r="A6297">
        <v>6293</v>
      </c>
      <c r="B6297" s="14">
        <f>'EstExp 11-17'!J51</f>
        <v>0</v>
      </c>
      <c r="C6297" s="5">
        <f t="shared" si="97"/>
        <v>6293</v>
      </c>
      <c r="D6297" s="11" t="s">
        <v>78</v>
      </c>
    </row>
    <row r="6298" spans="1:4" x14ac:dyDescent="0.2">
      <c r="A6298">
        <v>6294</v>
      </c>
      <c r="B6298" s="14">
        <f>'EstExp 11-17'!I53</f>
        <v>0</v>
      </c>
      <c r="C6298" s="5">
        <f t="shared" si="97"/>
        <v>6294</v>
      </c>
      <c r="D6298" s="11" t="s">
        <v>78</v>
      </c>
    </row>
    <row r="6299" spans="1:4" x14ac:dyDescent="0.2">
      <c r="A6299">
        <v>6295</v>
      </c>
      <c r="B6299" s="14">
        <f>'EstExp 11-17'!J53</f>
        <v>0</v>
      </c>
      <c r="C6299" s="5">
        <f t="shared" si="97"/>
        <v>6295</v>
      </c>
      <c r="D6299" s="11" t="s">
        <v>78</v>
      </c>
    </row>
    <row r="6300" spans="1:4" x14ac:dyDescent="0.2">
      <c r="A6300">
        <v>6296</v>
      </c>
      <c r="B6300" s="14">
        <f>'EstExp 11-17'!I55</f>
        <v>0</v>
      </c>
      <c r="C6300" s="5">
        <f t="shared" si="97"/>
        <v>6296</v>
      </c>
      <c r="D6300" s="11" t="s">
        <v>78</v>
      </c>
    </row>
    <row r="6301" spans="1:4" x14ac:dyDescent="0.2">
      <c r="A6301">
        <v>6297</v>
      </c>
      <c r="B6301" s="14">
        <f>'EstExp 11-17'!J55</f>
        <v>0</v>
      </c>
      <c r="C6301" s="5">
        <f t="shared" si="97"/>
        <v>6297</v>
      </c>
      <c r="D6301" s="11" t="s">
        <v>78</v>
      </c>
    </row>
    <row r="6302" spans="1:4" x14ac:dyDescent="0.2">
      <c r="A6302">
        <v>6298</v>
      </c>
      <c r="B6302" s="14">
        <f>'EstExp 11-17'!I56</f>
        <v>0</v>
      </c>
      <c r="C6302" s="5">
        <f t="shared" si="97"/>
        <v>6298</v>
      </c>
      <c r="D6302" s="11" t="s">
        <v>78</v>
      </c>
    </row>
    <row r="6303" spans="1:4" x14ac:dyDescent="0.2">
      <c r="A6303">
        <v>6299</v>
      </c>
      <c r="B6303" s="14">
        <f>'EstExp 11-17'!J56</f>
        <v>0</v>
      </c>
      <c r="C6303" s="5">
        <f t="shared" si="97"/>
        <v>6299</v>
      </c>
      <c r="D6303" s="11" t="s">
        <v>78</v>
      </c>
    </row>
    <row r="6304" spans="1:4" x14ac:dyDescent="0.2">
      <c r="A6304">
        <v>6300</v>
      </c>
      <c r="B6304" s="14">
        <f>'EstExp 11-17'!I57</f>
        <v>0</v>
      </c>
      <c r="C6304" s="5">
        <f t="shared" si="97"/>
        <v>6300</v>
      </c>
      <c r="D6304" s="11" t="s">
        <v>78</v>
      </c>
    </row>
    <row r="6305" spans="1:4" x14ac:dyDescent="0.2">
      <c r="A6305">
        <v>6301</v>
      </c>
      <c r="B6305" s="14">
        <f>'EstExp 11-17'!J57</f>
        <v>0</v>
      </c>
      <c r="C6305" s="5">
        <f t="shared" si="97"/>
        <v>6301</v>
      </c>
      <c r="D6305" s="11" t="s">
        <v>78</v>
      </c>
    </row>
    <row r="6306" spans="1:4" x14ac:dyDescent="0.2">
      <c r="A6306">
        <v>6302</v>
      </c>
      <c r="B6306" s="14">
        <f>'EstExp 11-17'!I59</f>
        <v>0</v>
      </c>
      <c r="C6306" s="5">
        <f t="shared" si="97"/>
        <v>6302</v>
      </c>
      <c r="D6306" s="11" t="s">
        <v>78</v>
      </c>
    </row>
    <row r="6307" spans="1:4" x14ac:dyDescent="0.2">
      <c r="A6307">
        <v>6303</v>
      </c>
      <c r="B6307" s="14">
        <f>'EstExp 11-17'!J59</f>
        <v>0</v>
      </c>
      <c r="C6307" s="5">
        <f t="shared" si="97"/>
        <v>6303</v>
      </c>
      <c r="D6307" s="11" t="s">
        <v>78</v>
      </c>
    </row>
    <row r="6308" spans="1:4" x14ac:dyDescent="0.2">
      <c r="A6308">
        <v>6304</v>
      </c>
      <c r="B6308" s="14">
        <f>'EstExp 11-17'!I60</f>
        <v>0</v>
      </c>
      <c r="C6308" s="5">
        <f t="shared" si="97"/>
        <v>6304</v>
      </c>
      <c r="D6308" s="11" t="s">
        <v>78</v>
      </c>
    </row>
    <row r="6309" spans="1:4" x14ac:dyDescent="0.2">
      <c r="A6309">
        <v>6305</v>
      </c>
      <c r="B6309" s="14">
        <f>'EstExp 11-17'!J60</f>
        <v>0</v>
      </c>
      <c r="C6309" s="5">
        <f t="shared" si="97"/>
        <v>6305</v>
      </c>
      <c r="D6309" s="11" t="s">
        <v>78</v>
      </c>
    </row>
    <row r="6310" spans="1:4" x14ac:dyDescent="0.2">
      <c r="A6310">
        <v>6306</v>
      </c>
      <c r="B6310" s="14">
        <f>'EstExp 11-17'!I61</f>
        <v>0</v>
      </c>
      <c r="C6310" s="5">
        <f t="shared" si="97"/>
        <v>6306</v>
      </c>
      <c r="D6310" s="11" t="s">
        <v>78</v>
      </c>
    </row>
    <row r="6311" spans="1:4" x14ac:dyDescent="0.2">
      <c r="A6311">
        <v>6307</v>
      </c>
      <c r="B6311" s="14">
        <f>'EstExp 11-17'!J61</f>
        <v>0</v>
      </c>
      <c r="C6311" s="5">
        <f t="shared" si="97"/>
        <v>6307</v>
      </c>
      <c r="D6311" s="11" t="s">
        <v>78</v>
      </c>
    </row>
    <row r="6312" spans="1:4" x14ac:dyDescent="0.2">
      <c r="A6312">
        <v>6308</v>
      </c>
      <c r="B6312" s="14">
        <f>'EstExp 11-17'!I62</f>
        <v>0</v>
      </c>
      <c r="C6312" s="5">
        <f t="shared" si="97"/>
        <v>6308</v>
      </c>
      <c r="D6312" s="11" t="s">
        <v>78</v>
      </c>
    </row>
    <row r="6313" spans="1:4" x14ac:dyDescent="0.2">
      <c r="A6313">
        <v>6309</v>
      </c>
      <c r="B6313" s="14">
        <f>'EstExp 11-17'!J62</f>
        <v>0</v>
      </c>
      <c r="C6313" s="5">
        <f t="shared" si="97"/>
        <v>6309</v>
      </c>
      <c r="D6313" s="11" t="s">
        <v>78</v>
      </c>
    </row>
    <row r="6314" spans="1:4" x14ac:dyDescent="0.2">
      <c r="A6314">
        <v>6310</v>
      </c>
      <c r="B6314" s="14">
        <f>'EstExp 11-17'!I63</f>
        <v>0</v>
      </c>
      <c r="C6314" s="5">
        <f t="shared" si="97"/>
        <v>6310</v>
      </c>
      <c r="D6314" s="11" t="s">
        <v>78</v>
      </c>
    </row>
    <row r="6315" spans="1:4" x14ac:dyDescent="0.2">
      <c r="A6315">
        <v>6311</v>
      </c>
      <c r="B6315" s="14">
        <f>'EstExp 11-17'!J63</f>
        <v>0</v>
      </c>
      <c r="C6315" s="5">
        <f t="shared" si="97"/>
        <v>6311</v>
      </c>
      <c r="D6315" s="11" t="s">
        <v>78</v>
      </c>
    </row>
    <row r="6316" spans="1:4" x14ac:dyDescent="0.2">
      <c r="A6316">
        <v>6312</v>
      </c>
      <c r="B6316" s="14">
        <f>'EstExp 11-17'!I64</f>
        <v>0</v>
      </c>
      <c r="C6316" s="5">
        <f t="shared" si="97"/>
        <v>6312</v>
      </c>
      <c r="D6316" s="11" t="s">
        <v>78</v>
      </c>
    </row>
    <row r="6317" spans="1:4" x14ac:dyDescent="0.2">
      <c r="A6317">
        <v>6313</v>
      </c>
      <c r="B6317" s="14">
        <f>'EstExp 11-17'!J64</f>
        <v>0</v>
      </c>
      <c r="C6317" s="5">
        <f t="shared" si="97"/>
        <v>6313</v>
      </c>
      <c r="D6317" s="11" t="s">
        <v>78</v>
      </c>
    </row>
    <row r="6318" spans="1:4" x14ac:dyDescent="0.2">
      <c r="A6318">
        <v>6314</v>
      </c>
      <c r="B6318" s="14">
        <f>'EstExp 11-17'!I65</f>
        <v>0</v>
      </c>
      <c r="C6318" s="5">
        <f t="shared" si="97"/>
        <v>6314</v>
      </c>
      <c r="D6318" s="11" t="s">
        <v>78</v>
      </c>
    </row>
    <row r="6319" spans="1:4" x14ac:dyDescent="0.2">
      <c r="A6319">
        <v>6315</v>
      </c>
      <c r="B6319" s="14">
        <f>'EstExp 11-17'!J65</f>
        <v>0</v>
      </c>
      <c r="C6319" s="5">
        <f t="shared" si="97"/>
        <v>6315</v>
      </c>
      <c r="D6319" s="11" t="s">
        <v>78</v>
      </c>
    </row>
    <row r="6320" spans="1:4" x14ac:dyDescent="0.2">
      <c r="A6320">
        <v>6316</v>
      </c>
      <c r="B6320" s="14">
        <f>'EstExp 11-17'!I67</f>
        <v>0</v>
      </c>
      <c r="C6320" s="5">
        <f t="shared" si="97"/>
        <v>6316</v>
      </c>
      <c r="D6320" s="11" t="s">
        <v>78</v>
      </c>
    </row>
    <row r="6321" spans="1:4" x14ac:dyDescent="0.2">
      <c r="A6321">
        <v>6317</v>
      </c>
      <c r="B6321" s="14">
        <f>'EstExp 11-17'!J67</f>
        <v>0</v>
      </c>
      <c r="C6321" s="5">
        <f t="shared" si="97"/>
        <v>6317</v>
      </c>
      <c r="D6321" s="11" t="s">
        <v>78</v>
      </c>
    </row>
    <row r="6322" spans="1:4" x14ac:dyDescent="0.2">
      <c r="A6322">
        <v>6318</v>
      </c>
      <c r="B6322" s="14">
        <f>'EstExp 11-17'!I68</f>
        <v>0</v>
      </c>
      <c r="C6322" s="5">
        <f t="shared" si="97"/>
        <v>6318</v>
      </c>
      <c r="D6322" s="11" t="s">
        <v>78</v>
      </c>
    </row>
    <row r="6323" spans="1:4" x14ac:dyDescent="0.2">
      <c r="A6323">
        <v>6319</v>
      </c>
      <c r="B6323" s="14">
        <f>'EstExp 11-17'!J68</f>
        <v>0</v>
      </c>
      <c r="C6323" s="5">
        <f t="shared" si="97"/>
        <v>6319</v>
      </c>
      <c r="D6323" s="11" t="s">
        <v>78</v>
      </c>
    </row>
    <row r="6324" spans="1:4" x14ac:dyDescent="0.2">
      <c r="A6324">
        <v>6320</v>
      </c>
      <c r="B6324" s="14">
        <f>'EstExp 11-17'!I69</f>
        <v>0</v>
      </c>
      <c r="C6324" s="5">
        <f t="shared" si="97"/>
        <v>6320</v>
      </c>
      <c r="D6324" s="11" t="s">
        <v>78</v>
      </c>
    </row>
    <row r="6325" spans="1:4" x14ac:dyDescent="0.2">
      <c r="A6325">
        <v>6321</v>
      </c>
      <c r="B6325" s="14">
        <f>'EstExp 11-17'!J69</f>
        <v>0</v>
      </c>
      <c r="C6325" s="5">
        <f t="shared" si="97"/>
        <v>6321</v>
      </c>
      <c r="D6325" s="11" t="s">
        <v>78</v>
      </c>
    </row>
    <row r="6326" spans="1:4" x14ac:dyDescent="0.2">
      <c r="A6326">
        <v>6322</v>
      </c>
      <c r="B6326" s="14">
        <f>'EstExp 11-17'!I70</f>
        <v>0</v>
      </c>
      <c r="C6326" s="5">
        <f t="shared" si="97"/>
        <v>6322</v>
      </c>
      <c r="D6326" s="11" t="s">
        <v>78</v>
      </c>
    </row>
    <row r="6327" spans="1:4" x14ac:dyDescent="0.2">
      <c r="A6327">
        <v>6323</v>
      </c>
      <c r="B6327" s="14">
        <f>'EstExp 11-17'!J70</f>
        <v>0</v>
      </c>
      <c r="C6327" s="5">
        <f t="shared" si="97"/>
        <v>6323</v>
      </c>
      <c r="D6327" s="11" t="s">
        <v>78</v>
      </c>
    </row>
    <row r="6328" spans="1:4" x14ac:dyDescent="0.2">
      <c r="A6328">
        <v>6324</v>
      </c>
      <c r="B6328" s="14">
        <f>'EstExp 11-17'!I71</f>
        <v>0</v>
      </c>
      <c r="C6328" s="5">
        <f t="shared" si="97"/>
        <v>6324</v>
      </c>
      <c r="D6328" s="11" t="s">
        <v>78</v>
      </c>
    </row>
    <row r="6329" spans="1:4" x14ac:dyDescent="0.2">
      <c r="A6329">
        <v>6325</v>
      </c>
      <c r="B6329" s="14">
        <f>'EstExp 11-17'!J71</f>
        <v>0</v>
      </c>
      <c r="C6329" s="5">
        <f t="shared" si="97"/>
        <v>6325</v>
      </c>
      <c r="D6329" s="11" t="s">
        <v>78</v>
      </c>
    </row>
    <row r="6330" spans="1:4" x14ac:dyDescent="0.2">
      <c r="A6330">
        <v>6326</v>
      </c>
      <c r="B6330" s="14">
        <f>'EstExp 11-17'!I72</f>
        <v>0</v>
      </c>
      <c r="C6330" s="5">
        <f t="shared" si="97"/>
        <v>6326</v>
      </c>
      <c r="D6330" s="11" t="s">
        <v>78</v>
      </c>
    </row>
    <row r="6331" spans="1:4" x14ac:dyDescent="0.2">
      <c r="A6331">
        <v>6327</v>
      </c>
      <c r="B6331" s="14">
        <f>'EstExp 11-17'!J72</f>
        <v>0</v>
      </c>
      <c r="C6331" s="5">
        <f t="shared" si="97"/>
        <v>6327</v>
      </c>
      <c r="D6331" s="11" t="s">
        <v>78</v>
      </c>
    </row>
    <row r="6332" spans="1:4" x14ac:dyDescent="0.2">
      <c r="A6332">
        <v>6328</v>
      </c>
      <c r="B6332" s="14">
        <f>'EstExp 11-17'!I73</f>
        <v>0</v>
      </c>
      <c r="C6332" s="5">
        <f t="shared" si="97"/>
        <v>6328</v>
      </c>
      <c r="D6332" s="11" t="s">
        <v>78</v>
      </c>
    </row>
    <row r="6333" spans="1:4" x14ac:dyDescent="0.2">
      <c r="A6333">
        <v>6329</v>
      </c>
      <c r="B6333" s="14">
        <f>'EstExp 11-17'!J73</f>
        <v>0</v>
      </c>
      <c r="C6333" s="5">
        <f t="shared" si="97"/>
        <v>6329</v>
      </c>
      <c r="D6333" s="11" t="s">
        <v>78</v>
      </c>
    </row>
    <row r="6334" spans="1:4" x14ac:dyDescent="0.2">
      <c r="A6334">
        <v>6330</v>
      </c>
      <c r="B6334" s="14">
        <f>'EstExp 11-17'!I74</f>
        <v>0</v>
      </c>
      <c r="C6334" s="5">
        <f t="shared" si="97"/>
        <v>6330</v>
      </c>
      <c r="D6334" s="11" t="s">
        <v>78</v>
      </c>
    </row>
    <row r="6335" spans="1:4" x14ac:dyDescent="0.2">
      <c r="A6335">
        <v>6331</v>
      </c>
      <c r="B6335" s="14">
        <f>'EstExp 11-17'!J74</f>
        <v>0</v>
      </c>
      <c r="C6335" s="5">
        <f t="shared" si="97"/>
        <v>6331</v>
      </c>
      <c r="D6335" s="11" t="s">
        <v>78</v>
      </c>
    </row>
    <row r="6336" spans="1:4" x14ac:dyDescent="0.2">
      <c r="A6336">
        <v>6332</v>
      </c>
      <c r="B6336" s="14">
        <f>'EstExp 11-17'!I75</f>
        <v>0</v>
      </c>
      <c r="C6336" s="5">
        <f t="shared" si="97"/>
        <v>6332</v>
      </c>
      <c r="D6336" s="11" t="s">
        <v>78</v>
      </c>
    </row>
    <row r="6337" spans="1:4" x14ac:dyDescent="0.2">
      <c r="A6337">
        <v>6333</v>
      </c>
      <c r="B6337" s="14">
        <f>'EstExp 11-17'!J75</f>
        <v>0</v>
      </c>
      <c r="C6337" s="5">
        <f t="shared" si="97"/>
        <v>6333</v>
      </c>
      <c r="D6337" s="11" t="s">
        <v>78</v>
      </c>
    </row>
    <row r="6338" spans="1:4" x14ac:dyDescent="0.2">
      <c r="A6338">
        <v>6334</v>
      </c>
      <c r="B6338" s="14">
        <f>'EstExp 11-17'!H85</f>
        <v>0</v>
      </c>
      <c r="C6338" s="5">
        <f t="shared" si="97"/>
        <v>6334</v>
      </c>
      <c r="D6338" s="11" t="s">
        <v>78</v>
      </c>
    </row>
    <row r="6339" spans="1:4" x14ac:dyDescent="0.2">
      <c r="A6339">
        <v>6335</v>
      </c>
      <c r="B6339" s="14">
        <f>'EstExp 11-17'!K85</f>
        <v>0</v>
      </c>
      <c r="C6339" s="5">
        <f t="shared" si="97"/>
        <v>6335</v>
      </c>
      <c r="D6339" s="11" t="s">
        <v>78</v>
      </c>
    </row>
    <row r="6340" spans="1:4" x14ac:dyDescent="0.2">
      <c r="A6340">
        <v>6336</v>
      </c>
      <c r="B6340" s="14">
        <f>'EstExp 11-17'!H86</f>
        <v>0</v>
      </c>
      <c r="C6340" s="5">
        <f t="shared" si="97"/>
        <v>6336</v>
      </c>
      <c r="D6340" s="11" t="s">
        <v>78</v>
      </c>
    </row>
    <row r="6341" spans="1:4" x14ac:dyDescent="0.2">
      <c r="A6341">
        <v>6337</v>
      </c>
      <c r="B6341" s="14">
        <f>'EstExp 11-17'!K86</f>
        <v>0</v>
      </c>
      <c r="C6341" s="5">
        <f t="shared" si="97"/>
        <v>6337</v>
      </c>
      <c r="D6341" s="11" t="s">
        <v>78</v>
      </c>
    </row>
    <row r="6342" spans="1:4" x14ac:dyDescent="0.2">
      <c r="A6342">
        <v>6338</v>
      </c>
      <c r="B6342" s="14">
        <f>'EstExp 11-17'!H87</f>
        <v>0</v>
      </c>
      <c r="C6342" s="5">
        <f t="shared" si="97"/>
        <v>6338</v>
      </c>
      <c r="D6342" s="11" t="s">
        <v>78</v>
      </c>
    </row>
    <row r="6343" spans="1:4" x14ac:dyDescent="0.2">
      <c r="A6343">
        <v>6339</v>
      </c>
      <c r="B6343" s="14">
        <f>'EstExp 11-17'!K87</f>
        <v>0</v>
      </c>
      <c r="C6343" s="5">
        <f t="shared" ref="C6343:C6406" si="98">A6343-B6343</f>
        <v>6339</v>
      </c>
      <c r="D6343" s="11" t="s">
        <v>78</v>
      </c>
    </row>
    <row r="6344" spans="1:4" x14ac:dyDescent="0.2">
      <c r="A6344">
        <v>6340</v>
      </c>
      <c r="B6344" s="14">
        <f>'EstExp 11-17'!H88</f>
        <v>0</v>
      </c>
      <c r="C6344" s="5">
        <f t="shared" si="98"/>
        <v>6340</v>
      </c>
      <c r="D6344" s="11" t="s">
        <v>78</v>
      </c>
    </row>
    <row r="6345" spans="1:4" x14ac:dyDescent="0.2">
      <c r="A6345">
        <v>6341</v>
      </c>
      <c r="B6345" s="14">
        <f>'EstExp 11-17'!K88</f>
        <v>0</v>
      </c>
      <c r="C6345" s="5">
        <f t="shared" si="98"/>
        <v>6341</v>
      </c>
      <c r="D6345" s="11" t="s">
        <v>78</v>
      </c>
    </row>
    <row r="6346" spans="1:4" x14ac:dyDescent="0.2">
      <c r="A6346">
        <v>6342</v>
      </c>
      <c r="B6346" s="14">
        <f>'EstExp 11-17'!H89</f>
        <v>0</v>
      </c>
      <c r="C6346" s="5">
        <f t="shared" si="98"/>
        <v>6342</v>
      </c>
      <c r="D6346" s="11" t="s">
        <v>78</v>
      </c>
    </row>
    <row r="6347" spans="1:4" x14ac:dyDescent="0.2">
      <c r="A6347">
        <v>6343</v>
      </c>
      <c r="B6347" s="14">
        <f>'EstExp 11-17'!K89</f>
        <v>0</v>
      </c>
      <c r="C6347" s="5">
        <f t="shared" si="98"/>
        <v>6343</v>
      </c>
      <c r="D6347" s="11" t="s">
        <v>78</v>
      </c>
    </row>
    <row r="6348" spans="1:4" x14ac:dyDescent="0.2">
      <c r="A6348">
        <v>6344</v>
      </c>
      <c r="B6348" s="14">
        <f>'EstExp 11-17'!H90</f>
        <v>0</v>
      </c>
      <c r="C6348" s="5">
        <f t="shared" si="98"/>
        <v>6344</v>
      </c>
      <c r="D6348" s="11" t="s">
        <v>78</v>
      </c>
    </row>
    <row r="6349" spans="1:4" x14ac:dyDescent="0.2">
      <c r="A6349">
        <v>6345</v>
      </c>
      <c r="B6349" s="14">
        <f>'EstExp 11-17'!K90</f>
        <v>0</v>
      </c>
      <c r="C6349" s="5">
        <f t="shared" si="98"/>
        <v>6345</v>
      </c>
      <c r="D6349" s="11" t="s">
        <v>78</v>
      </c>
    </row>
    <row r="6350" spans="1:4" x14ac:dyDescent="0.2">
      <c r="A6350">
        <v>6346</v>
      </c>
      <c r="B6350" s="14">
        <f>'EstExp 11-17'!H91</f>
        <v>0</v>
      </c>
      <c r="C6350" s="5">
        <f t="shared" si="98"/>
        <v>6346</v>
      </c>
      <c r="D6350" s="11" t="s">
        <v>78</v>
      </c>
    </row>
    <row r="6351" spans="1:4" x14ac:dyDescent="0.2">
      <c r="A6351">
        <v>6347</v>
      </c>
      <c r="B6351" s="14">
        <f>'EstExp 11-17'!K91</f>
        <v>0</v>
      </c>
      <c r="C6351" s="5">
        <f t="shared" si="98"/>
        <v>6347</v>
      </c>
      <c r="D6351" s="11" t="s">
        <v>78</v>
      </c>
    </row>
    <row r="6352" spans="1:4" x14ac:dyDescent="0.2">
      <c r="A6352">
        <v>6348</v>
      </c>
      <c r="B6352" s="14">
        <f>'EstExp 11-17'!H93</f>
        <v>0</v>
      </c>
      <c r="C6352" s="5">
        <f t="shared" si="98"/>
        <v>6348</v>
      </c>
      <c r="D6352" s="11" t="s">
        <v>78</v>
      </c>
    </row>
    <row r="6353" spans="1:4" x14ac:dyDescent="0.2">
      <c r="A6353">
        <v>6349</v>
      </c>
      <c r="B6353" s="14">
        <f>'EstExp 11-17'!K93</f>
        <v>0</v>
      </c>
      <c r="C6353" s="5">
        <f t="shared" si="98"/>
        <v>6349</v>
      </c>
      <c r="D6353" s="11" t="s">
        <v>78</v>
      </c>
    </row>
    <row r="6354" spans="1:4" x14ac:dyDescent="0.2">
      <c r="A6354">
        <v>6350</v>
      </c>
      <c r="B6354" s="14">
        <f>'EstExp 11-17'!H94</f>
        <v>0</v>
      </c>
      <c r="C6354" s="5">
        <f t="shared" si="98"/>
        <v>6350</v>
      </c>
      <c r="D6354" s="11" t="s">
        <v>78</v>
      </c>
    </row>
    <row r="6355" spans="1:4" x14ac:dyDescent="0.2">
      <c r="A6355">
        <v>6351</v>
      </c>
      <c r="B6355" s="14">
        <f>'EstExp 11-17'!K94</f>
        <v>0</v>
      </c>
      <c r="C6355" s="5">
        <f t="shared" si="98"/>
        <v>6351</v>
      </c>
      <c r="D6355" s="11" t="s">
        <v>78</v>
      </c>
    </row>
    <row r="6356" spans="1:4" x14ac:dyDescent="0.2">
      <c r="A6356">
        <v>6352</v>
      </c>
      <c r="B6356" s="14">
        <f>'EstExp 11-17'!H95</f>
        <v>0</v>
      </c>
      <c r="C6356" s="5">
        <f t="shared" si="98"/>
        <v>6352</v>
      </c>
      <c r="D6356" s="11" t="s">
        <v>78</v>
      </c>
    </row>
    <row r="6357" spans="1:4" x14ac:dyDescent="0.2">
      <c r="A6357">
        <v>6353</v>
      </c>
      <c r="B6357" s="14">
        <f>'EstExp 11-17'!K95</f>
        <v>0</v>
      </c>
      <c r="C6357" s="5">
        <f t="shared" si="98"/>
        <v>6353</v>
      </c>
      <c r="D6357" s="11" t="s">
        <v>78</v>
      </c>
    </row>
    <row r="6358" spans="1:4" x14ac:dyDescent="0.2">
      <c r="A6358">
        <v>6354</v>
      </c>
      <c r="B6358" s="14">
        <f>'EstExp 11-17'!H96</f>
        <v>0</v>
      </c>
      <c r="C6358" s="5">
        <f t="shared" si="98"/>
        <v>6354</v>
      </c>
      <c r="D6358" s="11" t="s">
        <v>78</v>
      </c>
    </row>
    <row r="6359" spans="1:4" x14ac:dyDescent="0.2">
      <c r="A6359">
        <v>6355</v>
      </c>
      <c r="B6359" s="14">
        <f>'EstExp 11-17'!K96</f>
        <v>0</v>
      </c>
      <c r="C6359" s="5">
        <f t="shared" si="98"/>
        <v>6355</v>
      </c>
      <c r="D6359" s="11" t="s">
        <v>78</v>
      </c>
    </row>
    <row r="6360" spans="1:4" x14ac:dyDescent="0.2">
      <c r="A6360">
        <v>6356</v>
      </c>
      <c r="B6360" s="14">
        <f>'EstExp 11-17'!H97</f>
        <v>0</v>
      </c>
      <c r="C6360" s="5">
        <f t="shared" si="98"/>
        <v>6356</v>
      </c>
      <c r="D6360" s="11" t="s">
        <v>78</v>
      </c>
    </row>
    <row r="6361" spans="1:4" x14ac:dyDescent="0.2">
      <c r="A6361">
        <v>6357</v>
      </c>
      <c r="B6361" s="14">
        <f>'EstExp 11-17'!K97</f>
        <v>0</v>
      </c>
      <c r="C6361" s="5">
        <f t="shared" si="98"/>
        <v>6357</v>
      </c>
      <c r="D6361" s="11" t="s">
        <v>78</v>
      </c>
    </row>
    <row r="6362" spans="1:4" x14ac:dyDescent="0.2">
      <c r="A6362">
        <v>6358</v>
      </c>
      <c r="B6362" s="14">
        <f>'EstExp 11-17'!H98</f>
        <v>0</v>
      </c>
      <c r="C6362" s="5">
        <f t="shared" si="98"/>
        <v>6358</v>
      </c>
      <c r="D6362" s="11" t="s">
        <v>78</v>
      </c>
    </row>
    <row r="6363" spans="1:4" x14ac:dyDescent="0.2">
      <c r="A6363">
        <v>6359</v>
      </c>
      <c r="B6363" s="14">
        <f>'EstExp 11-17'!K98</f>
        <v>0</v>
      </c>
      <c r="C6363" s="5">
        <f t="shared" si="98"/>
        <v>6359</v>
      </c>
      <c r="D6363" s="11" t="s">
        <v>78</v>
      </c>
    </row>
    <row r="6364" spans="1:4" x14ac:dyDescent="0.2">
      <c r="A6364">
        <v>6360</v>
      </c>
      <c r="B6364" s="14">
        <f>'EstExp 11-17'!E99</f>
        <v>0</v>
      </c>
      <c r="C6364" s="5">
        <f t="shared" si="98"/>
        <v>6360</v>
      </c>
      <c r="D6364" s="11" t="s">
        <v>78</v>
      </c>
    </row>
    <row r="6365" spans="1:4" x14ac:dyDescent="0.2">
      <c r="A6365">
        <v>6361</v>
      </c>
      <c r="B6365" s="14">
        <f>'EstExp 11-17'!H99</f>
        <v>0</v>
      </c>
      <c r="C6365" s="5">
        <f t="shared" si="98"/>
        <v>6361</v>
      </c>
      <c r="D6365" s="11" t="s">
        <v>78</v>
      </c>
    </row>
    <row r="6366" spans="1:4" x14ac:dyDescent="0.2">
      <c r="A6366">
        <v>6362</v>
      </c>
      <c r="B6366" s="14">
        <f>'EstExp 11-17'!K99</f>
        <v>0</v>
      </c>
      <c r="C6366" s="5">
        <f t="shared" si="98"/>
        <v>6362</v>
      </c>
      <c r="D6366" s="11" t="s">
        <v>78</v>
      </c>
    </row>
    <row r="6367" spans="1:4" x14ac:dyDescent="0.2">
      <c r="A6367">
        <v>6363</v>
      </c>
      <c r="B6367" s="14">
        <f>'EstExp 11-17'!H101</f>
        <v>0</v>
      </c>
      <c r="C6367" s="5">
        <f t="shared" si="98"/>
        <v>6363</v>
      </c>
      <c r="D6367" s="11" t="s">
        <v>78</v>
      </c>
    </row>
    <row r="6368" spans="1:4" x14ac:dyDescent="0.2">
      <c r="A6368">
        <v>6364</v>
      </c>
      <c r="B6368" s="14">
        <f>'EstExp 11-17'!I114</f>
        <v>0</v>
      </c>
      <c r="C6368" s="5">
        <f t="shared" si="98"/>
        <v>6364</v>
      </c>
      <c r="D6368" s="11" t="s">
        <v>78</v>
      </c>
    </row>
    <row r="6369" spans="1:4" x14ac:dyDescent="0.2">
      <c r="A6369">
        <v>6365</v>
      </c>
      <c r="B6369" s="14">
        <f>'EstExp 11-17'!J114</f>
        <v>0</v>
      </c>
      <c r="C6369" s="5">
        <f t="shared" si="98"/>
        <v>6365</v>
      </c>
      <c r="D6369" s="11" t="s">
        <v>78</v>
      </c>
    </row>
    <row r="6370" spans="1:4" x14ac:dyDescent="0.2">
      <c r="A6370" s="4">
        <v>6366</v>
      </c>
      <c r="B6370" s="14">
        <f>'EstExp 11-17'!I120</f>
        <v>0</v>
      </c>
      <c r="C6370" s="5">
        <f t="shared" si="98"/>
        <v>6366</v>
      </c>
      <c r="D6370" s="11" t="s">
        <v>78</v>
      </c>
    </row>
    <row r="6371" spans="1:4" x14ac:dyDescent="0.2">
      <c r="A6371" s="4">
        <v>6367</v>
      </c>
      <c r="B6371" s="14">
        <f>'EstExp 11-17'!J120</f>
        <v>0</v>
      </c>
      <c r="C6371" s="5">
        <f t="shared" si="98"/>
        <v>6367</v>
      </c>
      <c r="D6371" s="11" t="s">
        <v>78</v>
      </c>
    </row>
    <row r="6372" spans="1:4" x14ac:dyDescent="0.2">
      <c r="A6372" s="4">
        <v>6368</v>
      </c>
      <c r="B6372" s="14">
        <f>'EstExp 11-17'!I122</f>
        <v>0</v>
      </c>
      <c r="C6372" s="5">
        <f t="shared" si="98"/>
        <v>6368</v>
      </c>
      <c r="D6372" s="11" t="s">
        <v>78</v>
      </c>
    </row>
    <row r="6373" spans="1:4" x14ac:dyDescent="0.2">
      <c r="A6373" s="4">
        <v>6369</v>
      </c>
      <c r="B6373" s="14">
        <f>'EstExp 11-17'!J122</f>
        <v>0</v>
      </c>
      <c r="C6373" s="5">
        <f t="shared" si="98"/>
        <v>6369</v>
      </c>
      <c r="D6373" s="11" t="s">
        <v>78</v>
      </c>
    </row>
    <row r="6374" spans="1:4" x14ac:dyDescent="0.2">
      <c r="A6374">
        <v>6370</v>
      </c>
      <c r="B6374" s="14">
        <f>'EstExp 11-17'!I123</f>
        <v>0</v>
      </c>
      <c r="C6374" s="5">
        <f t="shared" si="98"/>
        <v>6370</v>
      </c>
      <c r="D6374" s="11" t="s">
        <v>78</v>
      </c>
    </row>
    <row r="6375" spans="1:4" x14ac:dyDescent="0.2">
      <c r="A6375">
        <v>6371</v>
      </c>
      <c r="B6375" s="14">
        <f>'EstExp 11-17'!J123</f>
        <v>0</v>
      </c>
      <c r="C6375" s="5">
        <f t="shared" si="98"/>
        <v>6371</v>
      </c>
      <c r="D6375" s="11" t="s">
        <v>78</v>
      </c>
    </row>
    <row r="6376" spans="1:4" x14ac:dyDescent="0.2">
      <c r="A6376">
        <v>6372</v>
      </c>
      <c r="B6376" s="14">
        <f>'EstExp 11-17'!I124</f>
        <v>0</v>
      </c>
      <c r="C6376" s="5">
        <f t="shared" si="98"/>
        <v>6372</v>
      </c>
      <c r="D6376" s="11" t="s">
        <v>78</v>
      </c>
    </row>
    <row r="6377" spans="1:4" x14ac:dyDescent="0.2">
      <c r="A6377">
        <v>6373</v>
      </c>
      <c r="B6377" s="14">
        <f>'EstExp 11-17'!J124</f>
        <v>0</v>
      </c>
      <c r="C6377" s="5">
        <f t="shared" si="98"/>
        <v>6373</v>
      </c>
      <c r="D6377" s="11" t="s">
        <v>78</v>
      </c>
    </row>
    <row r="6378" spans="1:4" x14ac:dyDescent="0.2">
      <c r="A6378">
        <v>6374</v>
      </c>
      <c r="B6378" s="14">
        <f>'EstExp 11-17'!I125</f>
        <v>0</v>
      </c>
      <c r="C6378" s="5">
        <f t="shared" si="98"/>
        <v>6374</v>
      </c>
      <c r="D6378" s="11" t="s">
        <v>78</v>
      </c>
    </row>
    <row r="6379" spans="1:4" x14ac:dyDescent="0.2">
      <c r="A6379">
        <v>6375</v>
      </c>
      <c r="B6379" s="14">
        <f>'EstExp 11-17'!J125</f>
        <v>0</v>
      </c>
      <c r="C6379" s="5">
        <f t="shared" si="98"/>
        <v>6375</v>
      </c>
      <c r="D6379" s="11" t="s">
        <v>78</v>
      </c>
    </row>
    <row r="6380" spans="1:4" x14ac:dyDescent="0.2">
      <c r="A6380">
        <v>6376</v>
      </c>
      <c r="B6380" s="14">
        <f>'EstExp 11-17'!I126</f>
        <v>0</v>
      </c>
      <c r="C6380" s="5">
        <f t="shared" si="98"/>
        <v>6376</v>
      </c>
      <c r="D6380" s="11" t="s">
        <v>78</v>
      </c>
    </row>
    <row r="6381" spans="1:4" x14ac:dyDescent="0.2">
      <c r="A6381">
        <v>6377</v>
      </c>
      <c r="B6381" s="14">
        <f>'EstExp 11-17'!I127</f>
        <v>0</v>
      </c>
      <c r="C6381" s="5">
        <f t="shared" si="98"/>
        <v>6377</v>
      </c>
      <c r="D6381" s="11" t="s">
        <v>78</v>
      </c>
    </row>
    <row r="6382" spans="1:4" x14ac:dyDescent="0.2">
      <c r="A6382">
        <v>6378</v>
      </c>
      <c r="B6382" s="14">
        <f>'EstExp 11-17'!J127</f>
        <v>0</v>
      </c>
      <c r="C6382" s="5">
        <f t="shared" si="98"/>
        <v>6378</v>
      </c>
      <c r="D6382" s="11" t="s">
        <v>78</v>
      </c>
    </row>
    <row r="6383" spans="1:4" x14ac:dyDescent="0.2">
      <c r="A6383">
        <v>6379</v>
      </c>
      <c r="B6383" s="14">
        <f>'EstExp 11-17'!I128</f>
        <v>0</v>
      </c>
      <c r="C6383" s="5">
        <f t="shared" si="98"/>
        <v>6379</v>
      </c>
      <c r="D6383" s="11" t="s">
        <v>78</v>
      </c>
    </row>
    <row r="6384" spans="1:4" x14ac:dyDescent="0.2">
      <c r="A6384">
        <v>6380</v>
      </c>
      <c r="B6384" s="14">
        <f>'EstExp 11-17'!J128</f>
        <v>0</v>
      </c>
      <c r="C6384" s="5">
        <f t="shared" si="98"/>
        <v>6380</v>
      </c>
      <c r="D6384" s="11" t="s">
        <v>78</v>
      </c>
    </row>
    <row r="6385" spans="1:4" x14ac:dyDescent="0.2">
      <c r="A6385">
        <v>6381</v>
      </c>
      <c r="B6385" s="14">
        <f>'EstExp 11-17'!I129</f>
        <v>0</v>
      </c>
      <c r="C6385" s="5">
        <f t="shared" si="98"/>
        <v>6381</v>
      </c>
      <c r="D6385" s="11" t="s">
        <v>78</v>
      </c>
    </row>
    <row r="6386" spans="1:4" x14ac:dyDescent="0.2">
      <c r="A6386">
        <v>6382</v>
      </c>
      <c r="B6386" s="14">
        <f>'EstExp 11-17'!J129</f>
        <v>0</v>
      </c>
      <c r="C6386" s="5">
        <f t="shared" si="98"/>
        <v>6382</v>
      </c>
      <c r="D6386" s="11" t="s">
        <v>78</v>
      </c>
    </row>
    <row r="6387" spans="1:4" x14ac:dyDescent="0.2">
      <c r="A6387">
        <v>6383</v>
      </c>
      <c r="B6387" s="14">
        <f>'EstExp 11-17'!I130</f>
        <v>0</v>
      </c>
      <c r="C6387" s="5">
        <f t="shared" si="98"/>
        <v>6383</v>
      </c>
      <c r="D6387" s="11" t="s">
        <v>78</v>
      </c>
    </row>
    <row r="6388" spans="1:4" x14ac:dyDescent="0.2">
      <c r="A6388">
        <v>6384</v>
      </c>
      <c r="B6388" s="14">
        <f>'EstExp 11-17'!J130</f>
        <v>0</v>
      </c>
      <c r="C6388" s="5">
        <f t="shared" si="98"/>
        <v>6384</v>
      </c>
      <c r="D6388" s="11" t="s">
        <v>78</v>
      </c>
    </row>
    <row r="6389" spans="1:4" x14ac:dyDescent="0.2">
      <c r="A6389">
        <v>6385</v>
      </c>
      <c r="B6389" s="14">
        <f>'EstExp 11-17'!I151</f>
        <v>0</v>
      </c>
      <c r="C6389" s="5">
        <f t="shared" si="98"/>
        <v>6385</v>
      </c>
      <c r="D6389" s="11" t="s">
        <v>78</v>
      </c>
    </row>
    <row r="6390" spans="1:4" x14ac:dyDescent="0.2">
      <c r="A6390">
        <v>6386</v>
      </c>
      <c r="B6390" s="14">
        <f>'EstExp 11-17'!J151</f>
        <v>0</v>
      </c>
      <c r="C6390" s="5">
        <f t="shared" si="98"/>
        <v>6386</v>
      </c>
      <c r="D6390" s="11" t="s">
        <v>78</v>
      </c>
    </row>
    <row r="6391" spans="1:4" x14ac:dyDescent="0.2">
      <c r="A6391">
        <v>6387</v>
      </c>
      <c r="B6391" s="14">
        <f>'EstExp 11-17'!H155</f>
        <v>0</v>
      </c>
      <c r="C6391" s="5">
        <f t="shared" si="98"/>
        <v>6387</v>
      </c>
      <c r="D6391" s="11" t="s">
        <v>78</v>
      </c>
    </row>
    <row r="6392" spans="1:4" x14ac:dyDescent="0.2">
      <c r="A6392" s="3">
        <v>6388</v>
      </c>
      <c r="D6392" s="11" t="s">
        <v>189</v>
      </c>
    </row>
    <row r="6393" spans="1:4" x14ac:dyDescent="0.2">
      <c r="A6393" s="3">
        <v>6389</v>
      </c>
      <c r="D6393" s="11" t="s">
        <v>189</v>
      </c>
    </row>
    <row r="6394" spans="1:4" x14ac:dyDescent="0.2">
      <c r="A6394" s="3">
        <v>6390</v>
      </c>
      <c r="D6394" s="11" t="s">
        <v>189</v>
      </c>
    </row>
    <row r="6395" spans="1:4" x14ac:dyDescent="0.2">
      <c r="A6395">
        <v>6391</v>
      </c>
      <c r="B6395" s="14">
        <f>'EstExp 11-17'!I180</f>
        <v>0</v>
      </c>
      <c r="C6395" s="5">
        <f t="shared" si="98"/>
        <v>6391</v>
      </c>
      <c r="D6395" s="11" t="s">
        <v>78</v>
      </c>
    </row>
    <row r="6396" spans="1:4" x14ac:dyDescent="0.2">
      <c r="A6396">
        <v>6392</v>
      </c>
      <c r="B6396" s="14">
        <f>'EstExp 11-17'!J180</f>
        <v>0</v>
      </c>
      <c r="C6396" s="5">
        <f t="shared" si="98"/>
        <v>6392</v>
      </c>
      <c r="D6396" s="11" t="s">
        <v>78</v>
      </c>
    </row>
    <row r="6397" spans="1:4" x14ac:dyDescent="0.2">
      <c r="A6397">
        <v>6393</v>
      </c>
      <c r="B6397" s="14">
        <f>'EstExp 11-17'!I182</f>
        <v>0</v>
      </c>
      <c r="C6397" s="5">
        <f t="shared" si="98"/>
        <v>6393</v>
      </c>
      <c r="D6397" s="11" t="s">
        <v>78</v>
      </c>
    </row>
    <row r="6398" spans="1:4" x14ac:dyDescent="0.2">
      <c r="A6398">
        <v>6394</v>
      </c>
      <c r="B6398" s="14">
        <f>'EstExp 11-17'!J182</f>
        <v>0</v>
      </c>
      <c r="C6398" s="5">
        <f t="shared" si="98"/>
        <v>6394</v>
      </c>
      <c r="D6398" s="11" t="s">
        <v>78</v>
      </c>
    </row>
    <row r="6399" spans="1:4" x14ac:dyDescent="0.2">
      <c r="A6399">
        <v>6395</v>
      </c>
      <c r="B6399" s="14">
        <f>'EstExp 11-17'!I183</f>
        <v>0</v>
      </c>
      <c r="C6399" s="5">
        <f t="shared" si="98"/>
        <v>6395</v>
      </c>
      <c r="D6399" s="11" t="s">
        <v>78</v>
      </c>
    </row>
    <row r="6400" spans="1:4" x14ac:dyDescent="0.2">
      <c r="A6400">
        <v>6396</v>
      </c>
      <c r="B6400" s="14">
        <f>'EstExp 11-17'!J183</f>
        <v>0</v>
      </c>
      <c r="C6400" s="5">
        <f t="shared" si="98"/>
        <v>6396</v>
      </c>
      <c r="D6400" s="11" t="s">
        <v>78</v>
      </c>
    </row>
    <row r="6401" spans="1:4" x14ac:dyDescent="0.2">
      <c r="A6401">
        <v>6397</v>
      </c>
      <c r="B6401" s="14">
        <f>'EstExp 11-17'!I184</f>
        <v>0</v>
      </c>
      <c r="C6401" s="5">
        <f t="shared" si="98"/>
        <v>6397</v>
      </c>
      <c r="D6401" s="11" t="s">
        <v>78</v>
      </c>
    </row>
    <row r="6402" spans="1:4" x14ac:dyDescent="0.2">
      <c r="A6402">
        <v>6398</v>
      </c>
      <c r="B6402" s="14">
        <f>'EstExp 11-17'!J184</f>
        <v>0</v>
      </c>
      <c r="C6402" s="5">
        <f t="shared" si="98"/>
        <v>6398</v>
      </c>
      <c r="D6402" s="11" t="s">
        <v>78</v>
      </c>
    </row>
    <row r="6403" spans="1:4" x14ac:dyDescent="0.2">
      <c r="A6403">
        <v>6399</v>
      </c>
      <c r="B6403" s="14">
        <f>'EstExp 11-17'!I185</f>
        <v>0</v>
      </c>
      <c r="C6403" s="5">
        <f t="shared" si="98"/>
        <v>6399</v>
      </c>
      <c r="D6403" s="11" t="s">
        <v>78</v>
      </c>
    </row>
    <row r="6404" spans="1:4" x14ac:dyDescent="0.2">
      <c r="A6404">
        <v>6400</v>
      </c>
      <c r="B6404" s="14">
        <f>'EstExp 11-17'!J185</f>
        <v>0</v>
      </c>
      <c r="C6404" s="5">
        <f t="shared" si="98"/>
        <v>6400</v>
      </c>
      <c r="D6404" s="11" t="s">
        <v>78</v>
      </c>
    </row>
    <row r="6405" spans="1:4" x14ac:dyDescent="0.2">
      <c r="A6405">
        <v>6401</v>
      </c>
      <c r="B6405" s="14">
        <f>'EstExp 11-17'!I210</f>
        <v>0</v>
      </c>
      <c r="C6405" s="5">
        <f t="shared" si="98"/>
        <v>6401</v>
      </c>
      <c r="D6405" s="11" t="s">
        <v>78</v>
      </c>
    </row>
    <row r="6406" spans="1:4" x14ac:dyDescent="0.2">
      <c r="A6406">
        <v>6402</v>
      </c>
      <c r="B6406" s="14">
        <f>'EstExp 11-17'!J210</f>
        <v>0</v>
      </c>
      <c r="C6406" s="5">
        <f t="shared" si="98"/>
        <v>6402</v>
      </c>
      <c r="D6406" s="11" t="s">
        <v>78</v>
      </c>
    </row>
    <row r="6407" spans="1:4" x14ac:dyDescent="0.2">
      <c r="A6407">
        <v>6403</v>
      </c>
      <c r="B6407" s="14">
        <f>'EstExp 11-17'!D216</f>
        <v>0</v>
      </c>
      <c r="C6407" s="5">
        <f t="shared" ref="C6407:C6470" si="99">A6407-B6407</f>
        <v>6403</v>
      </c>
      <c r="D6407" s="11" t="s">
        <v>78</v>
      </c>
    </row>
    <row r="6408" spans="1:4" x14ac:dyDescent="0.2">
      <c r="A6408">
        <v>6404</v>
      </c>
      <c r="B6408" s="14">
        <f>'EstExp 11-17'!K216</f>
        <v>0</v>
      </c>
      <c r="C6408" s="5">
        <f t="shared" si="99"/>
        <v>6404</v>
      </c>
      <c r="D6408" s="11" t="s">
        <v>78</v>
      </c>
    </row>
    <row r="6409" spans="1:4" x14ac:dyDescent="0.2">
      <c r="A6409">
        <v>6405</v>
      </c>
      <c r="B6409" s="14">
        <f>'EstExp 11-17'!D218</f>
        <v>0</v>
      </c>
      <c r="C6409" s="5">
        <f t="shared" si="99"/>
        <v>6405</v>
      </c>
      <c r="D6409" s="11" t="s">
        <v>78</v>
      </c>
    </row>
    <row r="6410" spans="1:4" x14ac:dyDescent="0.2">
      <c r="A6410">
        <v>6406</v>
      </c>
      <c r="B6410" s="14">
        <f>'EstExp 11-17'!K218</f>
        <v>0</v>
      </c>
      <c r="C6410" s="5">
        <f t="shared" si="99"/>
        <v>6406</v>
      </c>
      <c r="D6410" s="11" t="s">
        <v>78</v>
      </c>
    </row>
    <row r="6411" spans="1:4" x14ac:dyDescent="0.2">
      <c r="A6411">
        <v>6407</v>
      </c>
      <c r="B6411" s="14">
        <f>'EstExp 11-17'!D220</f>
        <v>0</v>
      </c>
      <c r="C6411" s="5">
        <f t="shared" si="99"/>
        <v>6407</v>
      </c>
      <c r="D6411" s="11" t="s">
        <v>78</v>
      </c>
    </row>
    <row r="6412" spans="1:4" x14ac:dyDescent="0.2">
      <c r="A6412">
        <v>6408</v>
      </c>
      <c r="B6412" s="14">
        <f>'EstExp 11-17'!K220</f>
        <v>0</v>
      </c>
      <c r="C6412" s="5">
        <f t="shared" si="99"/>
        <v>6408</v>
      </c>
      <c r="D6412" s="11" t="s">
        <v>78</v>
      </c>
    </row>
    <row r="6413" spans="1:4" x14ac:dyDescent="0.2">
      <c r="A6413">
        <v>6409</v>
      </c>
      <c r="B6413" s="14">
        <f>'EstExp 11-17'!D226</f>
        <v>0</v>
      </c>
      <c r="C6413" s="5">
        <f t="shared" si="99"/>
        <v>6409</v>
      </c>
      <c r="D6413" s="11" t="s">
        <v>78</v>
      </c>
    </row>
    <row r="6414" spans="1:4" x14ac:dyDescent="0.2">
      <c r="A6414">
        <v>6410</v>
      </c>
      <c r="B6414" s="14">
        <f>'EstExp 11-17'!K226</f>
        <v>0</v>
      </c>
      <c r="C6414" s="5">
        <f t="shared" si="99"/>
        <v>6410</v>
      </c>
      <c r="D6414" s="11" t="s">
        <v>78</v>
      </c>
    </row>
    <row r="6415" spans="1:4" x14ac:dyDescent="0.2">
      <c r="A6415" s="3">
        <v>6411</v>
      </c>
      <c r="D6415" s="11" t="s">
        <v>78</v>
      </c>
    </row>
    <row r="6416" spans="1:4" x14ac:dyDescent="0.2">
      <c r="A6416" s="3">
        <v>6412</v>
      </c>
      <c r="D6416" s="11" t="s">
        <v>78</v>
      </c>
    </row>
    <row r="6417" spans="1:4" x14ac:dyDescent="0.2">
      <c r="A6417">
        <v>6413</v>
      </c>
      <c r="B6417" s="14">
        <f>'EstExp 11-17'!D248</f>
        <v>0</v>
      </c>
      <c r="C6417" s="5">
        <f t="shared" si="99"/>
        <v>6413</v>
      </c>
      <c r="D6417" s="11" t="s">
        <v>78</v>
      </c>
    </row>
    <row r="6418" spans="1:4" x14ac:dyDescent="0.2">
      <c r="A6418">
        <v>6414</v>
      </c>
      <c r="B6418" s="14">
        <f>'EstExp 11-17'!K248</f>
        <v>0</v>
      </c>
      <c r="C6418" s="5">
        <f t="shared" si="99"/>
        <v>6414</v>
      </c>
      <c r="D6418" s="11" t="s">
        <v>78</v>
      </c>
    </row>
    <row r="6419" spans="1:4" x14ac:dyDescent="0.2">
      <c r="A6419">
        <v>6415</v>
      </c>
      <c r="B6419" s="14">
        <f>'EstExp 11-17'!D249</f>
        <v>0</v>
      </c>
      <c r="C6419" s="5">
        <f t="shared" si="99"/>
        <v>6415</v>
      </c>
      <c r="D6419" s="11" t="s">
        <v>78</v>
      </c>
    </row>
    <row r="6420" spans="1:4" x14ac:dyDescent="0.2">
      <c r="A6420">
        <v>6416</v>
      </c>
      <c r="B6420" s="14">
        <f>'EstExp 11-17'!K249</f>
        <v>0</v>
      </c>
      <c r="C6420" s="5">
        <f t="shared" si="99"/>
        <v>6416</v>
      </c>
      <c r="D6420" s="11" t="s">
        <v>78</v>
      </c>
    </row>
    <row r="6421" spans="1:4" x14ac:dyDescent="0.2">
      <c r="A6421">
        <v>6417</v>
      </c>
      <c r="B6421" s="14">
        <f>'EstExp 11-17'!D250</f>
        <v>0</v>
      </c>
      <c r="C6421" s="5">
        <f t="shared" si="99"/>
        <v>6417</v>
      </c>
      <c r="D6421" s="11" t="s">
        <v>78</v>
      </c>
    </row>
    <row r="6422" spans="1:4" x14ac:dyDescent="0.2">
      <c r="A6422">
        <v>6418</v>
      </c>
      <c r="B6422" s="14">
        <f>'EstExp 11-17'!K250</f>
        <v>0</v>
      </c>
      <c r="C6422" s="5">
        <f t="shared" si="99"/>
        <v>6418</v>
      </c>
      <c r="D6422" s="11" t="s">
        <v>78</v>
      </c>
    </row>
    <row r="6423" spans="1:4" x14ac:dyDescent="0.2">
      <c r="A6423">
        <v>6419</v>
      </c>
      <c r="B6423" s="14">
        <f>'EstExp 11-17'!D251</f>
        <v>0</v>
      </c>
      <c r="C6423" s="5">
        <f t="shared" si="99"/>
        <v>6419</v>
      </c>
      <c r="D6423" s="11" t="s">
        <v>78</v>
      </c>
    </row>
    <row r="6424" spans="1:4" x14ac:dyDescent="0.2">
      <c r="A6424">
        <v>6420</v>
      </c>
      <c r="B6424" s="14">
        <f>'EstExp 11-17'!K251</f>
        <v>0</v>
      </c>
      <c r="C6424" s="5">
        <f t="shared" si="99"/>
        <v>6420</v>
      </c>
      <c r="D6424" s="11" t="s">
        <v>78</v>
      </c>
    </row>
    <row r="6425" spans="1:4" x14ac:dyDescent="0.2">
      <c r="A6425">
        <v>6421</v>
      </c>
      <c r="B6425" s="14">
        <f>'EstExp 11-17'!D252</f>
        <v>0</v>
      </c>
      <c r="C6425" s="5">
        <f t="shared" si="99"/>
        <v>6421</v>
      </c>
      <c r="D6425" s="11" t="s">
        <v>78</v>
      </c>
    </row>
    <row r="6426" spans="1:4" x14ac:dyDescent="0.2">
      <c r="A6426">
        <v>6422</v>
      </c>
      <c r="B6426" s="14">
        <f>'EstExp 11-17'!K252</f>
        <v>0</v>
      </c>
      <c r="C6426" s="5">
        <f t="shared" si="99"/>
        <v>6422</v>
      </c>
      <c r="D6426" s="11" t="s">
        <v>78</v>
      </c>
    </row>
    <row r="6427" spans="1:4" x14ac:dyDescent="0.2">
      <c r="A6427">
        <v>6423</v>
      </c>
      <c r="B6427" s="14">
        <f>'EstExp 11-17'!D253</f>
        <v>0</v>
      </c>
      <c r="C6427" s="5">
        <f t="shared" si="99"/>
        <v>6423</v>
      </c>
      <c r="D6427" s="11" t="s">
        <v>78</v>
      </c>
    </row>
    <row r="6428" spans="1:4" x14ac:dyDescent="0.2">
      <c r="A6428">
        <v>6424</v>
      </c>
      <c r="B6428" s="14">
        <f>'EstExp 11-17'!K253</f>
        <v>0</v>
      </c>
      <c r="C6428" s="5">
        <f t="shared" si="99"/>
        <v>6424</v>
      </c>
      <c r="D6428" s="11" t="s">
        <v>78</v>
      </c>
    </row>
    <row r="6429" spans="1:4" x14ac:dyDescent="0.2">
      <c r="A6429">
        <v>6425</v>
      </c>
      <c r="B6429" s="14">
        <f>'EstExp 11-17'!D254</f>
        <v>0</v>
      </c>
      <c r="C6429" s="5">
        <f t="shared" si="99"/>
        <v>6425</v>
      </c>
      <c r="D6429" s="11" t="s">
        <v>78</v>
      </c>
    </row>
    <row r="6430" spans="1:4" x14ac:dyDescent="0.2">
      <c r="A6430">
        <v>6426</v>
      </c>
      <c r="B6430" s="14">
        <f>'EstExp 11-17'!K254</f>
        <v>0</v>
      </c>
      <c r="C6430" s="5">
        <f t="shared" si="99"/>
        <v>6426</v>
      </c>
      <c r="D6430" s="11" t="s">
        <v>78</v>
      </c>
    </row>
    <row r="6431" spans="1:4" x14ac:dyDescent="0.2">
      <c r="A6431">
        <v>6427</v>
      </c>
      <c r="B6431" s="14">
        <f>'EstExp 11-17'!D255</f>
        <v>0</v>
      </c>
      <c r="C6431" s="5">
        <f t="shared" si="99"/>
        <v>6427</v>
      </c>
      <c r="D6431" s="11" t="s">
        <v>78</v>
      </c>
    </row>
    <row r="6432" spans="1:4" x14ac:dyDescent="0.2">
      <c r="A6432">
        <v>6428</v>
      </c>
      <c r="B6432" s="14">
        <f>'EstExp 11-17'!K255</f>
        <v>0</v>
      </c>
      <c r="C6432" s="5">
        <f t="shared" si="99"/>
        <v>6428</v>
      </c>
      <c r="D6432" s="11" t="s">
        <v>78</v>
      </c>
    </row>
    <row r="6433" spans="1:4" x14ac:dyDescent="0.2">
      <c r="A6433">
        <v>6429</v>
      </c>
      <c r="B6433" s="14">
        <f>'EstExp 11-17'!D256</f>
        <v>0</v>
      </c>
      <c r="C6433" s="5">
        <f t="shared" si="99"/>
        <v>6429</v>
      </c>
      <c r="D6433" s="11" t="s">
        <v>78</v>
      </c>
    </row>
    <row r="6434" spans="1:4" x14ac:dyDescent="0.2">
      <c r="A6434">
        <v>6430</v>
      </c>
      <c r="B6434" s="14">
        <f>'EstExp 11-17'!K256</f>
        <v>0</v>
      </c>
      <c r="C6434" s="5">
        <f t="shared" si="99"/>
        <v>6430</v>
      </c>
      <c r="D6434" s="11" t="s">
        <v>78</v>
      </c>
    </row>
    <row r="6435" spans="1:4" x14ac:dyDescent="0.2">
      <c r="A6435" s="3">
        <v>6431</v>
      </c>
      <c r="D6435" s="11" t="s">
        <v>189</v>
      </c>
    </row>
    <row r="6436" spans="1:4" x14ac:dyDescent="0.2">
      <c r="A6436" s="3">
        <v>6432</v>
      </c>
      <c r="D6436" s="11" t="s">
        <v>189</v>
      </c>
    </row>
    <row r="6437" spans="1:4" x14ac:dyDescent="0.2">
      <c r="A6437" s="3">
        <v>6433</v>
      </c>
      <c r="B6437" s="15">
        <f>'EstExp 11-17'!H100</f>
        <v>0</v>
      </c>
      <c r="D6437" s="11" t="s">
        <v>189</v>
      </c>
    </row>
    <row r="6438" spans="1:4" x14ac:dyDescent="0.2">
      <c r="A6438" s="3">
        <v>6434</v>
      </c>
      <c r="D6438" s="11" t="s">
        <v>189</v>
      </c>
    </row>
    <row r="6439" spans="1:4" x14ac:dyDescent="0.2">
      <c r="A6439" s="3">
        <v>6435</v>
      </c>
      <c r="D6439" s="11" t="s">
        <v>189</v>
      </c>
    </row>
    <row r="6440" spans="1:4" x14ac:dyDescent="0.2">
      <c r="A6440" s="3">
        <v>6436</v>
      </c>
      <c r="D6440" s="11" t="s">
        <v>189</v>
      </c>
    </row>
    <row r="6441" spans="1:4" x14ac:dyDescent="0.2">
      <c r="A6441" s="3">
        <v>6437</v>
      </c>
      <c r="D6441" s="11" t="s">
        <v>189</v>
      </c>
    </row>
    <row r="6442" spans="1:4" x14ac:dyDescent="0.2">
      <c r="A6442" s="3">
        <v>6438</v>
      </c>
      <c r="D6442" s="11" t="s">
        <v>189</v>
      </c>
    </row>
    <row r="6443" spans="1:4" x14ac:dyDescent="0.2">
      <c r="A6443" s="3">
        <v>6439</v>
      </c>
      <c r="D6443" s="11" t="s">
        <v>189</v>
      </c>
    </row>
    <row r="6444" spans="1:4" x14ac:dyDescent="0.2">
      <c r="A6444" s="3">
        <v>6440</v>
      </c>
      <c r="D6444" s="11" t="s">
        <v>189</v>
      </c>
    </row>
    <row r="6445" spans="1:4" x14ac:dyDescent="0.2">
      <c r="A6445" s="3">
        <v>6441</v>
      </c>
      <c r="D6445" s="11" t="s">
        <v>189</v>
      </c>
    </row>
    <row r="6446" spans="1:4" x14ac:dyDescent="0.2">
      <c r="A6446" s="3">
        <v>6442</v>
      </c>
      <c r="D6446" s="11" t="s">
        <v>189</v>
      </c>
    </row>
    <row r="6447" spans="1:4" x14ac:dyDescent="0.2">
      <c r="A6447" s="3">
        <v>6443</v>
      </c>
      <c r="D6447" s="11" t="s">
        <v>189</v>
      </c>
    </row>
    <row r="6448" spans="1:4" x14ac:dyDescent="0.2">
      <c r="A6448" s="3">
        <v>6444</v>
      </c>
      <c r="D6448" s="11" t="s">
        <v>189</v>
      </c>
    </row>
    <row r="6449" spans="1:4" x14ac:dyDescent="0.2">
      <c r="A6449" s="3">
        <v>6445</v>
      </c>
      <c r="D6449" s="11" t="s">
        <v>189</v>
      </c>
    </row>
    <row r="6450" spans="1:4" x14ac:dyDescent="0.2">
      <c r="A6450" s="3">
        <v>6446</v>
      </c>
      <c r="D6450" s="11" t="s">
        <v>189</v>
      </c>
    </row>
    <row r="6451" spans="1:4" x14ac:dyDescent="0.2">
      <c r="A6451" s="3">
        <v>6447</v>
      </c>
      <c r="D6451" s="11" t="s">
        <v>189</v>
      </c>
    </row>
    <row r="6452" spans="1:4" x14ac:dyDescent="0.2">
      <c r="A6452" s="3">
        <v>6448</v>
      </c>
      <c r="D6452" s="11" t="s">
        <v>189</v>
      </c>
    </row>
    <row r="6453" spans="1:4" x14ac:dyDescent="0.2">
      <c r="A6453" s="3">
        <v>6449</v>
      </c>
      <c r="D6453" s="11" t="s">
        <v>189</v>
      </c>
    </row>
    <row r="6454" spans="1:4" x14ac:dyDescent="0.2">
      <c r="A6454" s="3">
        <v>6450</v>
      </c>
      <c r="D6454" s="11" t="s">
        <v>189</v>
      </c>
    </row>
    <row r="6455" spans="1:4" x14ac:dyDescent="0.2">
      <c r="A6455" s="3">
        <v>6451</v>
      </c>
      <c r="D6455" s="11" t="s">
        <v>189</v>
      </c>
    </row>
    <row r="6456" spans="1:4" x14ac:dyDescent="0.2">
      <c r="A6456" s="3">
        <v>6452</v>
      </c>
      <c r="D6456" s="11" t="s">
        <v>189</v>
      </c>
    </row>
    <row r="6457" spans="1:4" x14ac:dyDescent="0.2">
      <c r="A6457" s="3">
        <v>6453</v>
      </c>
      <c r="D6457" s="11" t="s">
        <v>189</v>
      </c>
    </row>
    <row r="6458" spans="1:4" x14ac:dyDescent="0.2">
      <c r="A6458" s="3">
        <v>6454</v>
      </c>
      <c r="D6458" s="11" t="s">
        <v>189</v>
      </c>
    </row>
    <row r="6459" spans="1:4" x14ac:dyDescent="0.2">
      <c r="A6459" s="3">
        <v>6455</v>
      </c>
      <c r="D6459" s="11" t="s">
        <v>189</v>
      </c>
    </row>
    <row r="6460" spans="1:4" x14ac:dyDescent="0.2">
      <c r="A6460" s="3">
        <v>6456</v>
      </c>
      <c r="D6460" s="11" t="s">
        <v>189</v>
      </c>
    </row>
    <row r="6461" spans="1:4" x14ac:dyDescent="0.2">
      <c r="A6461">
        <v>6457</v>
      </c>
      <c r="B6461" s="14">
        <f>'EstExp 11-17'!I301</f>
        <v>0</v>
      </c>
      <c r="C6461" s="5">
        <f t="shared" si="99"/>
        <v>6457</v>
      </c>
      <c r="D6461" s="11" t="s">
        <v>78</v>
      </c>
    </row>
    <row r="6462" spans="1:4" x14ac:dyDescent="0.2">
      <c r="A6462">
        <v>6458</v>
      </c>
      <c r="B6462" s="14">
        <f>'EstExp 11-17'!J301</f>
        <v>0</v>
      </c>
      <c r="C6462" s="5">
        <f t="shared" si="99"/>
        <v>6458</v>
      </c>
      <c r="D6462" s="11" t="s">
        <v>78</v>
      </c>
    </row>
    <row r="6463" spans="1:4" x14ac:dyDescent="0.2">
      <c r="A6463">
        <v>6459</v>
      </c>
      <c r="B6463" s="14">
        <f>'EstExp 11-17'!I302</f>
        <v>0</v>
      </c>
      <c r="C6463" s="5">
        <f t="shared" si="99"/>
        <v>6459</v>
      </c>
      <c r="D6463" s="11" t="s">
        <v>78</v>
      </c>
    </row>
    <row r="6464" spans="1:4" x14ac:dyDescent="0.2">
      <c r="A6464">
        <v>6460</v>
      </c>
      <c r="B6464" s="14">
        <f>'EstExp 11-17'!J302</f>
        <v>0</v>
      </c>
      <c r="C6464" s="5">
        <f t="shared" si="99"/>
        <v>6460</v>
      </c>
      <c r="D6464" s="11" t="s">
        <v>78</v>
      </c>
    </row>
    <row r="6465" spans="1:5" x14ac:dyDescent="0.2">
      <c r="A6465">
        <v>6461</v>
      </c>
      <c r="B6465" s="14">
        <f>'EstExp 11-17'!I303</f>
        <v>0</v>
      </c>
      <c r="C6465" s="5">
        <f t="shared" si="99"/>
        <v>6461</v>
      </c>
      <c r="D6465" s="11" t="s">
        <v>78</v>
      </c>
    </row>
    <row r="6466" spans="1:5" x14ac:dyDescent="0.2">
      <c r="A6466">
        <v>6462</v>
      </c>
      <c r="B6466" s="14">
        <f>'EstExp 11-17'!J303</f>
        <v>0</v>
      </c>
      <c r="C6466" s="5">
        <f t="shared" si="99"/>
        <v>6462</v>
      </c>
      <c r="D6466" s="11" t="s">
        <v>78</v>
      </c>
    </row>
    <row r="6467" spans="1:5" x14ac:dyDescent="0.2">
      <c r="A6467">
        <v>6463</v>
      </c>
      <c r="C6467" s="5">
        <f t="shared" si="99"/>
        <v>6463</v>
      </c>
      <c r="D6467" s="11" t="s">
        <v>78</v>
      </c>
      <c r="E6467" s="5" t="s">
        <v>744</v>
      </c>
    </row>
    <row r="6468" spans="1:5" x14ac:dyDescent="0.2">
      <c r="A6468">
        <v>6464</v>
      </c>
      <c r="C6468" s="5">
        <f t="shared" si="99"/>
        <v>6464</v>
      </c>
      <c r="D6468" s="11" t="s">
        <v>78</v>
      </c>
    </row>
    <row r="6469" spans="1:5" x14ac:dyDescent="0.2">
      <c r="A6469">
        <v>6465</v>
      </c>
      <c r="C6469" s="5">
        <f t="shared" si="99"/>
        <v>6465</v>
      </c>
      <c r="D6469" s="11" t="s">
        <v>78</v>
      </c>
    </row>
    <row r="6470" spans="1:5" x14ac:dyDescent="0.2">
      <c r="A6470">
        <v>6466</v>
      </c>
      <c r="B6470" s="14">
        <f>'EstExp 11-17'!E307</f>
        <v>0</v>
      </c>
      <c r="C6470" s="5">
        <f t="shared" si="99"/>
        <v>6466</v>
      </c>
      <c r="D6470" s="11" t="s">
        <v>78</v>
      </c>
    </row>
    <row r="6471" spans="1:5" x14ac:dyDescent="0.2">
      <c r="A6471">
        <v>6467</v>
      </c>
      <c r="B6471" s="14">
        <f>'EstExp 11-17'!H307</f>
        <v>0</v>
      </c>
      <c r="C6471" s="5">
        <f t="shared" ref="C6471:C6534" si="100">A6471-B6471</f>
        <v>6467</v>
      </c>
      <c r="D6471" s="11" t="s">
        <v>78</v>
      </c>
    </row>
    <row r="6472" spans="1:5" x14ac:dyDescent="0.2">
      <c r="A6472">
        <v>6468</v>
      </c>
      <c r="B6472" s="14">
        <f>'EstExp 11-17'!E308</f>
        <v>0</v>
      </c>
      <c r="C6472" s="5">
        <f t="shared" si="100"/>
        <v>6468</v>
      </c>
      <c r="D6472" s="11" t="s">
        <v>78</v>
      </c>
    </row>
    <row r="6473" spans="1:5" x14ac:dyDescent="0.2">
      <c r="A6473">
        <v>6469</v>
      </c>
      <c r="B6473" s="14">
        <f>'EstExp 11-17'!H308</f>
        <v>0</v>
      </c>
      <c r="C6473" s="5">
        <f t="shared" si="100"/>
        <v>6469</v>
      </c>
      <c r="D6473" s="11" t="s">
        <v>78</v>
      </c>
    </row>
    <row r="6474" spans="1:5" x14ac:dyDescent="0.2">
      <c r="A6474">
        <v>6470</v>
      </c>
      <c r="B6474" s="14">
        <f>'EstExp 11-17'!E309</f>
        <v>0</v>
      </c>
      <c r="C6474" s="5">
        <f t="shared" si="100"/>
        <v>6470</v>
      </c>
      <c r="D6474" s="11" t="s">
        <v>78</v>
      </c>
    </row>
    <row r="6475" spans="1:5" x14ac:dyDescent="0.2">
      <c r="A6475">
        <v>6471</v>
      </c>
      <c r="B6475" s="14">
        <f>'EstExp 11-17'!H309</f>
        <v>0</v>
      </c>
      <c r="C6475" s="5">
        <f t="shared" si="100"/>
        <v>6471</v>
      </c>
      <c r="D6475" s="11" t="s">
        <v>78</v>
      </c>
    </row>
    <row r="6476" spans="1:5" x14ac:dyDescent="0.2">
      <c r="A6476" s="3">
        <v>6472</v>
      </c>
      <c r="D6476" s="11" t="s">
        <v>347</v>
      </c>
    </row>
    <row r="6477" spans="1:5" x14ac:dyDescent="0.2">
      <c r="A6477" s="3">
        <v>6473</v>
      </c>
      <c r="D6477" s="11" t="s">
        <v>347</v>
      </c>
    </row>
    <row r="6478" spans="1:5" x14ac:dyDescent="0.2">
      <c r="A6478">
        <v>6474</v>
      </c>
      <c r="B6478" s="14">
        <f>'EstExp 11-17'!E310</f>
        <v>0</v>
      </c>
      <c r="C6478" s="5">
        <f t="shared" si="100"/>
        <v>6474</v>
      </c>
      <c r="D6478" s="11" t="s">
        <v>78</v>
      </c>
    </row>
    <row r="6479" spans="1:5" x14ac:dyDescent="0.2">
      <c r="A6479">
        <v>6475</v>
      </c>
      <c r="B6479" s="14">
        <f>'EstExp 11-17'!H310</f>
        <v>0</v>
      </c>
      <c r="C6479" s="5">
        <f t="shared" si="100"/>
        <v>6475</v>
      </c>
      <c r="D6479" s="11" t="s">
        <v>78</v>
      </c>
    </row>
    <row r="6480" spans="1:5" x14ac:dyDescent="0.2">
      <c r="A6480">
        <v>6476</v>
      </c>
      <c r="B6480" s="14">
        <f>'EstExp 11-17'!I312</f>
        <v>0</v>
      </c>
      <c r="C6480" s="5">
        <f t="shared" si="100"/>
        <v>6476</v>
      </c>
      <c r="D6480" s="11" t="s">
        <v>78</v>
      </c>
    </row>
    <row r="6481" spans="1:4" x14ac:dyDescent="0.2">
      <c r="A6481">
        <v>6477</v>
      </c>
      <c r="B6481" s="14">
        <f>'EstExp 11-17'!J312</f>
        <v>0</v>
      </c>
      <c r="C6481" s="5">
        <f t="shared" si="100"/>
        <v>6477</v>
      </c>
      <c r="D6481" s="11" t="s">
        <v>78</v>
      </c>
    </row>
    <row r="6482" spans="1:4" x14ac:dyDescent="0.2">
      <c r="A6482">
        <v>6478</v>
      </c>
      <c r="B6482" s="14">
        <f>'EstExp 11-17'!C319</f>
        <v>0</v>
      </c>
      <c r="C6482" s="5">
        <f t="shared" si="100"/>
        <v>6478</v>
      </c>
      <c r="D6482" s="11" t="s">
        <v>78</v>
      </c>
    </row>
    <row r="6483" spans="1:4" x14ac:dyDescent="0.2">
      <c r="A6483">
        <v>6479</v>
      </c>
      <c r="B6483" s="14">
        <f>'EstExp 11-17'!D319</f>
        <v>0</v>
      </c>
      <c r="C6483" s="5">
        <f t="shared" si="100"/>
        <v>6479</v>
      </c>
      <c r="D6483" s="11" t="s">
        <v>78</v>
      </c>
    </row>
    <row r="6484" spans="1:4" x14ac:dyDescent="0.2">
      <c r="A6484">
        <v>6480</v>
      </c>
      <c r="B6484" s="14">
        <f>'EstExp 11-17'!E319</f>
        <v>0</v>
      </c>
      <c r="C6484" s="5">
        <f t="shared" si="100"/>
        <v>6480</v>
      </c>
      <c r="D6484" s="11" t="s">
        <v>78</v>
      </c>
    </row>
    <row r="6485" spans="1:4" x14ac:dyDescent="0.2">
      <c r="A6485">
        <v>6481</v>
      </c>
      <c r="B6485" s="14">
        <f>'EstExp 11-17'!F319</f>
        <v>0</v>
      </c>
      <c r="C6485" s="5">
        <f t="shared" si="100"/>
        <v>6481</v>
      </c>
      <c r="D6485" s="11" t="s">
        <v>78</v>
      </c>
    </row>
    <row r="6486" spans="1:4" x14ac:dyDescent="0.2">
      <c r="A6486">
        <v>6482</v>
      </c>
      <c r="B6486" s="14">
        <f>'EstExp 11-17'!G319</f>
        <v>0</v>
      </c>
      <c r="C6486" s="5">
        <f t="shared" si="100"/>
        <v>6482</v>
      </c>
      <c r="D6486" s="11" t="s">
        <v>78</v>
      </c>
    </row>
    <row r="6487" spans="1:4" x14ac:dyDescent="0.2">
      <c r="A6487">
        <v>6483</v>
      </c>
      <c r="B6487" s="14">
        <f>'EstExp 11-17'!H319</f>
        <v>0</v>
      </c>
      <c r="C6487" s="5">
        <f t="shared" si="100"/>
        <v>6483</v>
      </c>
      <c r="D6487" s="11" t="s">
        <v>78</v>
      </c>
    </row>
    <row r="6488" spans="1:4" x14ac:dyDescent="0.2">
      <c r="A6488">
        <v>6484</v>
      </c>
      <c r="B6488" s="14">
        <f>'EstExp 11-17'!I319</f>
        <v>0</v>
      </c>
      <c r="C6488" s="5">
        <f t="shared" si="100"/>
        <v>6484</v>
      </c>
      <c r="D6488" s="11" t="s">
        <v>78</v>
      </c>
    </row>
    <row r="6489" spans="1:4" x14ac:dyDescent="0.2">
      <c r="A6489">
        <v>6485</v>
      </c>
      <c r="B6489" s="14">
        <f>'EstExp 11-17'!J319</f>
        <v>0</v>
      </c>
      <c r="C6489" s="5">
        <f t="shared" si="100"/>
        <v>6485</v>
      </c>
      <c r="D6489" s="11" t="s">
        <v>78</v>
      </c>
    </row>
    <row r="6490" spans="1:4" x14ac:dyDescent="0.2">
      <c r="A6490">
        <v>6486</v>
      </c>
      <c r="B6490" s="14">
        <f>'EstExp 11-17'!K319</f>
        <v>0</v>
      </c>
      <c r="C6490" s="5">
        <f t="shared" si="100"/>
        <v>6486</v>
      </c>
      <c r="D6490" s="11" t="s">
        <v>78</v>
      </c>
    </row>
    <row r="6491" spans="1:4" x14ac:dyDescent="0.2">
      <c r="A6491">
        <v>6487</v>
      </c>
      <c r="B6491" s="14">
        <f>'EstExp 11-17'!C320</f>
        <v>0</v>
      </c>
      <c r="C6491" s="5">
        <f t="shared" si="100"/>
        <v>6487</v>
      </c>
      <c r="D6491" s="11" t="s">
        <v>78</v>
      </c>
    </row>
    <row r="6492" spans="1:4" x14ac:dyDescent="0.2">
      <c r="A6492">
        <v>6488</v>
      </c>
      <c r="B6492" s="14">
        <f>'EstExp 11-17'!D320</f>
        <v>0</v>
      </c>
      <c r="C6492" s="5">
        <f t="shared" si="100"/>
        <v>6488</v>
      </c>
      <c r="D6492" s="11" t="s">
        <v>78</v>
      </c>
    </row>
    <row r="6493" spans="1:4" x14ac:dyDescent="0.2">
      <c r="A6493">
        <v>6489</v>
      </c>
      <c r="B6493" s="14">
        <f>'EstExp 11-17'!E320</f>
        <v>0</v>
      </c>
      <c r="C6493" s="5">
        <f t="shared" si="100"/>
        <v>6489</v>
      </c>
      <c r="D6493" s="11" t="s">
        <v>78</v>
      </c>
    </row>
    <row r="6494" spans="1:4" x14ac:dyDescent="0.2">
      <c r="A6494">
        <v>6490</v>
      </c>
      <c r="B6494" s="14">
        <f>'EstExp 11-17'!F320</f>
        <v>0</v>
      </c>
      <c r="C6494" s="5">
        <f t="shared" si="100"/>
        <v>6490</v>
      </c>
      <c r="D6494" s="11" t="s">
        <v>78</v>
      </c>
    </row>
    <row r="6495" spans="1:4" x14ac:dyDescent="0.2">
      <c r="A6495">
        <v>6491</v>
      </c>
      <c r="B6495" s="14">
        <f>'EstExp 11-17'!G320</f>
        <v>0</v>
      </c>
      <c r="C6495" s="5">
        <f t="shared" si="100"/>
        <v>6491</v>
      </c>
      <c r="D6495" s="11" t="s">
        <v>78</v>
      </c>
    </row>
    <row r="6496" spans="1:4" x14ac:dyDescent="0.2">
      <c r="A6496">
        <v>6492</v>
      </c>
      <c r="B6496" s="14">
        <f>'EstExp 11-17'!H320</f>
        <v>0</v>
      </c>
      <c r="C6496" s="5">
        <f t="shared" si="100"/>
        <v>6492</v>
      </c>
      <c r="D6496" s="11" t="s">
        <v>78</v>
      </c>
    </row>
    <row r="6497" spans="1:4" x14ac:dyDescent="0.2">
      <c r="A6497">
        <v>6493</v>
      </c>
      <c r="B6497" s="14">
        <f>'EstExp 11-17'!I320</f>
        <v>0</v>
      </c>
      <c r="C6497" s="5">
        <f t="shared" si="100"/>
        <v>6493</v>
      </c>
      <c r="D6497" s="11" t="s">
        <v>78</v>
      </c>
    </row>
    <row r="6498" spans="1:4" x14ac:dyDescent="0.2">
      <c r="A6498">
        <v>6494</v>
      </c>
      <c r="B6498" s="14">
        <f>'EstExp 11-17'!J320</f>
        <v>0</v>
      </c>
      <c r="C6498" s="5">
        <f t="shared" si="100"/>
        <v>6494</v>
      </c>
      <c r="D6498" s="11" t="s">
        <v>78</v>
      </c>
    </row>
    <row r="6499" spans="1:4" x14ac:dyDescent="0.2">
      <c r="A6499">
        <v>6495</v>
      </c>
      <c r="B6499" s="14">
        <f>'EstExp 11-17'!K320</f>
        <v>0</v>
      </c>
      <c r="C6499" s="5">
        <f t="shared" si="100"/>
        <v>6495</v>
      </c>
      <c r="D6499" s="11" t="s">
        <v>78</v>
      </c>
    </row>
    <row r="6500" spans="1:4" x14ac:dyDescent="0.2">
      <c r="A6500">
        <v>6496</v>
      </c>
      <c r="B6500" s="14">
        <f>'EstExp 11-17'!C321</f>
        <v>0</v>
      </c>
      <c r="C6500" s="5">
        <f t="shared" si="100"/>
        <v>6496</v>
      </c>
      <c r="D6500" s="11" t="s">
        <v>78</v>
      </c>
    </row>
    <row r="6501" spans="1:4" x14ac:dyDescent="0.2">
      <c r="A6501">
        <v>6497</v>
      </c>
      <c r="B6501" s="14">
        <f>'EstExp 11-17'!D321</f>
        <v>0</v>
      </c>
      <c r="C6501" s="5">
        <f t="shared" si="100"/>
        <v>6497</v>
      </c>
      <c r="D6501" s="11" t="s">
        <v>78</v>
      </c>
    </row>
    <row r="6502" spans="1:4" x14ac:dyDescent="0.2">
      <c r="A6502">
        <v>6498</v>
      </c>
      <c r="B6502" s="14">
        <f>'EstExp 11-17'!E321</f>
        <v>0</v>
      </c>
      <c r="C6502" s="5">
        <f t="shared" si="100"/>
        <v>6498</v>
      </c>
      <c r="D6502" s="11" t="s">
        <v>78</v>
      </c>
    </row>
    <row r="6503" spans="1:4" x14ac:dyDescent="0.2">
      <c r="A6503">
        <v>6499</v>
      </c>
      <c r="B6503" s="14">
        <f>'EstExp 11-17'!F321</f>
        <v>0</v>
      </c>
      <c r="C6503" s="5">
        <f t="shared" si="100"/>
        <v>6499</v>
      </c>
      <c r="D6503" s="11" t="s">
        <v>78</v>
      </c>
    </row>
    <row r="6504" spans="1:4" x14ac:dyDescent="0.2">
      <c r="A6504">
        <v>6500</v>
      </c>
      <c r="B6504" s="14">
        <f>'EstExp 11-17'!G321</f>
        <v>0</v>
      </c>
      <c r="C6504" s="5">
        <f t="shared" si="100"/>
        <v>6500</v>
      </c>
      <c r="D6504" s="11" t="s">
        <v>78</v>
      </c>
    </row>
    <row r="6505" spans="1:4" x14ac:dyDescent="0.2">
      <c r="A6505">
        <v>6501</v>
      </c>
      <c r="B6505" s="14">
        <f>'EstExp 11-17'!H321</f>
        <v>0</v>
      </c>
      <c r="C6505" s="5">
        <f t="shared" si="100"/>
        <v>6501</v>
      </c>
      <c r="D6505" s="11" t="s">
        <v>78</v>
      </c>
    </row>
    <row r="6506" spans="1:4" x14ac:dyDescent="0.2">
      <c r="A6506">
        <v>6502</v>
      </c>
      <c r="B6506" s="14">
        <f>'EstExp 11-17'!I321</f>
        <v>0</v>
      </c>
      <c r="C6506" s="5">
        <f t="shared" si="100"/>
        <v>6502</v>
      </c>
      <c r="D6506" s="11" t="s">
        <v>78</v>
      </c>
    </row>
    <row r="6507" spans="1:4" x14ac:dyDescent="0.2">
      <c r="A6507">
        <v>6503</v>
      </c>
      <c r="B6507" s="14">
        <f>'EstExp 11-17'!J321</f>
        <v>0</v>
      </c>
      <c r="C6507" s="5">
        <f t="shared" si="100"/>
        <v>6503</v>
      </c>
      <c r="D6507" s="11" t="s">
        <v>78</v>
      </c>
    </row>
    <row r="6508" spans="1:4" x14ac:dyDescent="0.2">
      <c r="A6508">
        <v>6504</v>
      </c>
      <c r="B6508" s="14">
        <f>'EstExp 11-17'!K321</f>
        <v>0</v>
      </c>
      <c r="C6508" s="5">
        <f t="shared" si="100"/>
        <v>6504</v>
      </c>
      <c r="D6508" s="11" t="s">
        <v>78</v>
      </c>
    </row>
    <row r="6509" spans="1:4" x14ac:dyDescent="0.2">
      <c r="A6509">
        <v>6505</v>
      </c>
      <c r="B6509" s="14">
        <f>'EstExp 11-17'!C322</f>
        <v>0</v>
      </c>
      <c r="C6509" s="5">
        <f t="shared" si="100"/>
        <v>6505</v>
      </c>
      <c r="D6509" s="11" t="s">
        <v>78</v>
      </c>
    </row>
    <row r="6510" spans="1:4" x14ac:dyDescent="0.2">
      <c r="A6510">
        <v>6506</v>
      </c>
      <c r="B6510" s="14">
        <f>'EstExp 11-17'!D322</f>
        <v>0</v>
      </c>
      <c r="C6510" s="5">
        <f t="shared" si="100"/>
        <v>6506</v>
      </c>
      <c r="D6510" s="11" t="s">
        <v>78</v>
      </c>
    </row>
    <row r="6511" spans="1:4" x14ac:dyDescent="0.2">
      <c r="A6511">
        <v>6507</v>
      </c>
      <c r="B6511" s="14">
        <f>'EstExp 11-17'!E322</f>
        <v>0</v>
      </c>
      <c r="C6511" s="5">
        <f t="shared" si="100"/>
        <v>6507</v>
      </c>
      <c r="D6511" s="11" t="s">
        <v>78</v>
      </c>
    </row>
    <row r="6512" spans="1:4" x14ac:dyDescent="0.2">
      <c r="A6512">
        <v>6508</v>
      </c>
      <c r="B6512" s="14">
        <f>'EstExp 11-17'!F322</f>
        <v>0</v>
      </c>
      <c r="C6512" s="5">
        <f t="shared" si="100"/>
        <v>6508</v>
      </c>
      <c r="D6512" s="11" t="s">
        <v>78</v>
      </c>
    </row>
    <row r="6513" spans="1:4" x14ac:dyDescent="0.2">
      <c r="A6513">
        <v>6509</v>
      </c>
      <c r="B6513" s="14">
        <f>'EstExp 11-17'!G322</f>
        <v>0</v>
      </c>
      <c r="C6513" s="5">
        <f t="shared" si="100"/>
        <v>6509</v>
      </c>
      <c r="D6513" s="11" t="s">
        <v>78</v>
      </c>
    </row>
    <row r="6514" spans="1:4" x14ac:dyDescent="0.2">
      <c r="A6514">
        <v>6510</v>
      </c>
      <c r="B6514" s="14">
        <f>'EstExp 11-17'!H322</f>
        <v>0</v>
      </c>
      <c r="C6514" s="5">
        <f t="shared" si="100"/>
        <v>6510</v>
      </c>
      <c r="D6514" s="11" t="s">
        <v>78</v>
      </c>
    </row>
    <row r="6515" spans="1:4" x14ac:dyDescent="0.2">
      <c r="A6515">
        <v>6511</v>
      </c>
      <c r="B6515" s="14">
        <f>'EstExp 11-17'!I322</f>
        <v>0</v>
      </c>
      <c r="C6515" s="5">
        <f t="shared" si="100"/>
        <v>6511</v>
      </c>
      <c r="D6515" s="11" t="s">
        <v>78</v>
      </c>
    </row>
    <row r="6516" spans="1:4" x14ac:dyDescent="0.2">
      <c r="A6516">
        <v>6512</v>
      </c>
      <c r="B6516" s="14">
        <f>'EstExp 11-17'!J322</f>
        <v>0</v>
      </c>
      <c r="C6516" s="5">
        <f t="shared" si="100"/>
        <v>6512</v>
      </c>
      <c r="D6516" s="11" t="s">
        <v>78</v>
      </c>
    </row>
    <row r="6517" spans="1:4" x14ac:dyDescent="0.2">
      <c r="A6517">
        <v>6513</v>
      </c>
      <c r="B6517" s="14">
        <f>'EstExp 11-17'!K322</f>
        <v>0</v>
      </c>
      <c r="C6517" s="5">
        <f t="shared" si="100"/>
        <v>6513</v>
      </c>
      <c r="D6517" s="11" t="s">
        <v>78</v>
      </c>
    </row>
    <row r="6518" spans="1:4" x14ac:dyDescent="0.2">
      <c r="A6518">
        <v>6514</v>
      </c>
      <c r="B6518" s="14">
        <f>'EstExp 11-17'!C323</f>
        <v>0</v>
      </c>
      <c r="C6518" s="5">
        <f t="shared" si="100"/>
        <v>6514</v>
      </c>
      <c r="D6518" s="11" t="s">
        <v>78</v>
      </c>
    </row>
    <row r="6519" spans="1:4" x14ac:dyDescent="0.2">
      <c r="A6519">
        <v>6515</v>
      </c>
      <c r="B6519" s="14">
        <f>'EstExp 11-17'!D323</f>
        <v>0</v>
      </c>
      <c r="C6519" s="5">
        <f t="shared" si="100"/>
        <v>6515</v>
      </c>
      <c r="D6519" s="11" t="s">
        <v>78</v>
      </c>
    </row>
    <row r="6520" spans="1:4" x14ac:dyDescent="0.2">
      <c r="A6520">
        <v>6516</v>
      </c>
      <c r="B6520" s="14">
        <f>'EstExp 11-17'!E323</f>
        <v>0</v>
      </c>
      <c r="C6520" s="5">
        <f t="shared" si="100"/>
        <v>6516</v>
      </c>
      <c r="D6520" s="11" t="s">
        <v>78</v>
      </c>
    </row>
    <row r="6521" spans="1:4" x14ac:dyDescent="0.2">
      <c r="A6521">
        <v>6517</v>
      </c>
      <c r="B6521" s="14">
        <f>'EstExp 11-17'!F323</f>
        <v>0</v>
      </c>
      <c r="C6521" s="5">
        <f t="shared" si="100"/>
        <v>6517</v>
      </c>
      <c r="D6521" s="11" t="s">
        <v>78</v>
      </c>
    </row>
    <row r="6522" spans="1:4" x14ac:dyDescent="0.2">
      <c r="A6522">
        <v>6518</v>
      </c>
      <c r="B6522" s="14">
        <f>'EstExp 11-17'!G323</f>
        <v>0</v>
      </c>
      <c r="C6522" s="5">
        <f t="shared" si="100"/>
        <v>6518</v>
      </c>
      <c r="D6522" s="11" t="s">
        <v>78</v>
      </c>
    </row>
    <row r="6523" spans="1:4" x14ac:dyDescent="0.2">
      <c r="A6523">
        <v>6519</v>
      </c>
      <c r="B6523" s="14">
        <f>'EstExp 11-17'!H323</f>
        <v>0</v>
      </c>
      <c r="C6523" s="5">
        <f t="shared" si="100"/>
        <v>6519</v>
      </c>
      <c r="D6523" s="11" t="s">
        <v>78</v>
      </c>
    </row>
    <row r="6524" spans="1:4" x14ac:dyDescent="0.2">
      <c r="A6524">
        <v>6520</v>
      </c>
      <c r="B6524" s="14">
        <f>'EstExp 11-17'!I323</f>
        <v>0</v>
      </c>
      <c r="C6524" s="5">
        <f t="shared" si="100"/>
        <v>6520</v>
      </c>
      <c r="D6524" s="11" t="s">
        <v>78</v>
      </c>
    </row>
    <row r="6525" spans="1:4" x14ac:dyDescent="0.2">
      <c r="A6525">
        <v>6521</v>
      </c>
      <c r="B6525" s="14">
        <f>'EstExp 11-17'!J323</f>
        <v>0</v>
      </c>
      <c r="C6525" s="5">
        <f t="shared" si="100"/>
        <v>6521</v>
      </c>
      <c r="D6525" s="11" t="s">
        <v>78</v>
      </c>
    </row>
    <row r="6526" spans="1:4" x14ac:dyDescent="0.2">
      <c r="A6526">
        <v>6522</v>
      </c>
      <c r="B6526" s="14">
        <f>'EstExp 11-17'!K323</f>
        <v>0</v>
      </c>
      <c r="C6526" s="5">
        <f t="shared" si="100"/>
        <v>6522</v>
      </c>
      <c r="D6526" s="11" t="s">
        <v>78</v>
      </c>
    </row>
    <row r="6527" spans="1:4" x14ac:dyDescent="0.2">
      <c r="A6527">
        <v>6523</v>
      </c>
      <c r="B6527" s="14">
        <f>'EstExp 11-17'!C324</f>
        <v>0</v>
      </c>
      <c r="C6527" s="5">
        <f t="shared" si="100"/>
        <v>6523</v>
      </c>
      <c r="D6527" s="11" t="s">
        <v>78</v>
      </c>
    </row>
    <row r="6528" spans="1:4" x14ac:dyDescent="0.2">
      <c r="A6528">
        <v>6524</v>
      </c>
      <c r="B6528" s="14">
        <f>'EstExp 11-17'!D324</f>
        <v>0</v>
      </c>
      <c r="C6528" s="5">
        <f t="shared" si="100"/>
        <v>6524</v>
      </c>
      <c r="D6528" s="11" t="s">
        <v>78</v>
      </c>
    </row>
    <row r="6529" spans="1:4" x14ac:dyDescent="0.2">
      <c r="A6529">
        <v>6525</v>
      </c>
      <c r="B6529" s="14">
        <f>'EstExp 11-17'!E324</f>
        <v>0</v>
      </c>
      <c r="C6529" s="5">
        <f t="shared" si="100"/>
        <v>6525</v>
      </c>
      <c r="D6529" s="11" t="s">
        <v>78</v>
      </c>
    </row>
    <row r="6530" spans="1:4" x14ac:dyDescent="0.2">
      <c r="A6530">
        <v>6526</v>
      </c>
      <c r="B6530" s="14">
        <f>'EstExp 11-17'!F324</f>
        <v>0</v>
      </c>
      <c r="C6530" s="5">
        <f t="shared" si="100"/>
        <v>6526</v>
      </c>
      <c r="D6530" s="11" t="s">
        <v>78</v>
      </c>
    </row>
    <row r="6531" spans="1:4" x14ac:dyDescent="0.2">
      <c r="A6531">
        <v>6527</v>
      </c>
      <c r="B6531" s="14">
        <f>'EstExp 11-17'!G324</f>
        <v>0</v>
      </c>
      <c r="C6531" s="5">
        <f t="shared" si="100"/>
        <v>6527</v>
      </c>
      <c r="D6531" s="11" t="s">
        <v>78</v>
      </c>
    </row>
    <row r="6532" spans="1:4" x14ac:dyDescent="0.2">
      <c r="A6532">
        <v>6528</v>
      </c>
      <c r="B6532" s="14">
        <f>'EstExp 11-17'!H324</f>
        <v>0</v>
      </c>
      <c r="C6532" s="5">
        <f t="shared" si="100"/>
        <v>6528</v>
      </c>
      <c r="D6532" s="11" t="s">
        <v>78</v>
      </c>
    </row>
    <row r="6533" spans="1:4" x14ac:dyDescent="0.2">
      <c r="A6533">
        <v>6529</v>
      </c>
      <c r="B6533" s="14">
        <f>'EstExp 11-17'!I324</f>
        <v>0</v>
      </c>
      <c r="C6533" s="5">
        <f t="shared" si="100"/>
        <v>6529</v>
      </c>
      <c r="D6533" s="11" t="s">
        <v>78</v>
      </c>
    </row>
    <row r="6534" spans="1:4" x14ac:dyDescent="0.2">
      <c r="A6534">
        <v>6530</v>
      </c>
      <c r="B6534" s="14">
        <f>'EstExp 11-17'!J324</f>
        <v>0</v>
      </c>
      <c r="C6534" s="5">
        <f t="shared" si="100"/>
        <v>6530</v>
      </c>
      <c r="D6534" s="11" t="s">
        <v>78</v>
      </c>
    </row>
    <row r="6535" spans="1:4" x14ac:dyDescent="0.2">
      <c r="A6535">
        <v>6531</v>
      </c>
      <c r="B6535" s="14">
        <f>'EstExp 11-17'!K324</f>
        <v>0</v>
      </c>
      <c r="C6535" s="5">
        <f t="shared" ref="C6535:C6598" si="101">A6535-B6535</f>
        <v>6531</v>
      </c>
      <c r="D6535" s="11" t="s">
        <v>78</v>
      </c>
    </row>
    <row r="6536" spans="1:4" x14ac:dyDescent="0.2">
      <c r="A6536">
        <v>6532</v>
      </c>
      <c r="B6536" s="14">
        <f>'EstExp 11-17'!C325</f>
        <v>0</v>
      </c>
      <c r="C6536" s="5">
        <f t="shared" si="101"/>
        <v>6532</v>
      </c>
      <c r="D6536" s="11" t="s">
        <v>78</v>
      </c>
    </row>
    <row r="6537" spans="1:4" x14ac:dyDescent="0.2">
      <c r="A6537">
        <v>6533</v>
      </c>
      <c r="B6537" s="14">
        <f>'EstExp 11-17'!D325</f>
        <v>0</v>
      </c>
      <c r="C6537" s="5">
        <f t="shared" si="101"/>
        <v>6533</v>
      </c>
      <c r="D6537" s="11" t="s">
        <v>78</v>
      </c>
    </row>
    <row r="6538" spans="1:4" x14ac:dyDescent="0.2">
      <c r="A6538">
        <v>6534</v>
      </c>
      <c r="B6538" s="14">
        <f>'EstExp 11-17'!E325</f>
        <v>0</v>
      </c>
      <c r="C6538" s="5">
        <f t="shared" si="101"/>
        <v>6534</v>
      </c>
      <c r="D6538" s="11" t="s">
        <v>78</v>
      </c>
    </row>
    <row r="6539" spans="1:4" x14ac:dyDescent="0.2">
      <c r="A6539">
        <v>6535</v>
      </c>
      <c r="B6539" s="14">
        <f>'EstExp 11-17'!F325</f>
        <v>0</v>
      </c>
      <c r="C6539" s="5">
        <f t="shared" si="101"/>
        <v>6535</v>
      </c>
      <c r="D6539" s="11" t="s">
        <v>78</v>
      </c>
    </row>
    <row r="6540" spans="1:4" x14ac:dyDescent="0.2">
      <c r="A6540">
        <v>6536</v>
      </c>
      <c r="B6540" s="14">
        <f>'EstExp 11-17'!G325</f>
        <v>0</v>
      </c>
      <c r="C6540" s="5">
        <f t="shared" si="101"/>
        <v>6536</v>
      </c>
      <c r="D6540" s="11" t="s">
        <v>78</v>
      </c>
    </row>
    <row r="6541" spans="1:4" x14ac:dyDescent="0.2">
      <c r="A6541">
        <v>6537</v>
      </c>
      <c r="B6541" s="14">
        <f>'EstExp 11-17'!H325</f>
        <v>0</v>
      </c>
      <c r="C6541" s="5">
        <f t="shared" si="101"/>
        <v>6537</v>
      </c>
      <c r="D6541" s="11" t="s">
        <v>78</v>
      </c>
    </row>
    <row r="6542" spans="1:4" x14ac:dyDescent="0.2">
      <c r="A6542">
        <v>6538</v>
      </c>
      <c r="B6542" s="14">
        <f>'EstExp 11-17'!I325</f>
        <v>0</v>
      </c>
      <c r="C6542" s="5">
        <f t="shared" si="101"/>
        <v>6538</v>
      </c>
      <c r="D6542" s="11" t="s">
        <v>78</v>
      </c>
    </row>
    <row r="6543" spans="1:4" x14ac:dyDescent="0.2">
      <c r="A6543">
        <v>6539</v>
      </c>
      <c r="B6543" s="14">
        <f>'EstExp 11-17'!J325</f>
        <v>0</v>
      </c>
      <c r="C6543" s="5">
        <f t="shared" si="101"/>
        <v>6539</v>
      </c>
      <c r="D6543" s="11" t="s">
        <v>78</v>
      </c>
    </row>
    <row r="6544" spans="1:4" x14ac:dyDescent="0.2">
      <c r="A6544">
        <v>6540</v>
      </c>
      <c r="B6544" s="14">
        <f>'EstExp 11-17'!K325</f>
        <v>0</v>
      </c>
      <c r="C6544" s="5">
        <f t="shared" si="101"/>
        <v>6540</v>
      </c>
      <c r="D6544" s="11" t="s">
        <v>78</v>
      </c>
    </row>
    <row r="6545" spans="1:4" x14ac:dyDescent="0.2">
      <c r="A6545">
        <v>6541</v>
      </c>
      <c r="B6545" s="14">
        <f>'EstExp 11-17'!C326</f>
        <v>0</v>
      </c>
      <c r="C6545" s="5">
        <f t="shared" si="101"/>
        <v>6541</v>
      </c>
      <c r="D6545" s="11" t="s">
        <v>78</v>
      </c>
    </row>
    <row r="6546" spans="1:4" x14ac:dyDescent="0.2">
      <c r="A6546">
        <v>6542</v>
      </c>
      <c r="B6546" s="14">
        <f>'EstExp 11-17'!D326</f>
        <v>0</v>
      </c>
      <c r="C6546" s="5">
        <f t="shared" si="101"/>
        <v>6542</v>
      </c>
      <c r="D6546" s="11" t="s">
        <v>78</v>
      </c>
    </row>
    <row r="6547" spans="1:4" x14ac:dyDescent="0.2">
      <c r="A6547">
        <v>6543</v>
      </c>
      <c r="B6547" s="14">
        <f>'EstExp 11-17'!E326</f>
        <v>0</v>
      </c>
      <c r="C6547" s="5">
        <f t="shared" si="101"/>
        <v>6543</v>
      </c>
      <c r="D6547" s="11" t="s">
        <v>78</v>
      </c>
    </row>
    <row r="6548" spans="1:4" x14ac:dyDescent="0.2">
      <c r="A6548">
        <v>6544</v>
      </c>
      <c r="B6548" s="14">
        <f>'EstExp 11-17'!F326</f>
        <v>0</v>
      </c>
      <c r="C6548" s="5">
        <f t="shared" si="101"/>
        <v>6544</v>
      </c>
      <c r="D6548" s="11" t="s">
        <v>78</v>
      </c>
    </row>
    <row r="6549" spans="1:4" x14ac:dyDescent="0.2">
      <c r="A6549">
        <v>6545</v>
      </c>
      <c r="B6549" s="14">
        <f>'EstExp 11-17'!G326</f>
        <v>0</v>
      </c>
      <c r="C6549" s="5">
        <f t="shared" si="101"/>
        <v>6545</v>
      </c>
      <c r="D6549" s="11" t="s">
        <v>78</v>
      </c>
    </row>
    <row r="6550" spans="1:4" x14ac:dyDescent="0.2">
      <c r="A6550">
        <v>6546</v>
      </c>
      <c r="B6550" s="14">
        <f>'EstExp 11-17'!H326</f>
        <v>0</v>
      </c>
      <c r="C6550" s="5">
        <f t="shared" si="101"/>
        <v>6546</v>
      </c>
      <c r="D6550" s="11" t="s">
        <v>78</v>
      </c>
    </row>
    <row r="6551" spans="1:4" x14ac:dyDescent="0.2">
      <c r="A6551">
        <v>6547</v>
      </c>
      <c r="B6551" s="14">
        <f>'EstExp 11-17'!I326</f>
        <v>0</v>
      </c>
      <c r="C6551" s="5">
        <f t="shared" si="101"/>
        <v>6547</v>
      </c>
      <c r="D6551" s="11" t="s">
        <v>78</v>
      </c>
    </row>
    <row r="6552" spans="1:4" x14ac:dyDescent="0.2">
      <c r="A6552">
        <v>6548</v>
      </c>
      <c r="B6552" s="14">
        <f>'EstExp 11-17'!J326</f>
        <v>0</v>
      </c>
      <c r="C6552" s="5">
        <f t="shared" si="101"/>
        <v>6548</v>
      </c>
      <c r="D6552" s="11" t="s">
        <v>78</v>
      </c>
    </row>
    <row r="6553" spans="1:4" x14ac:dyDescent="0.2">
      <c r="A6553">
        <v>6549</v>
      </c>
      <c r="B6553" s="14">
        <f>'EstExp 11-17'!K326</f>
        <v>0</v>
      </c>
      <c r="C6553" s="5">
        <f t="shared" si="101"/>
        <v>6549</v>
      </c>
      <c r="D6553" s="11" t="s">
        <v>78</v>
      </c>
    </row>
    <row r="6554" spans="1:4" x14ac:dyDescent="0.2">
      <c r="A6554">
        <v>6550</v>
      </c>
      <c r="B6554" s="14">
        <f>'EstExp 11-17'!C327</f>
        <v>0</v>
      </c>
      <c r="C6554" s="5">
        <f t="shared" si="101"/>
        <v>6550</v>
      </c>
      <c r="D6554" s="11" t="s">
        <v>78</v>
      </c>
    </row>
    <row r="6555" spans="1:4" x14ac:dyDescent="0.2">
      <c r="A6555">
        <v>6551</v>
      </c>
      <c r="B6555" s="14">
        <f>'EstExp 11-17'!D327</f>
        <v>0</v>
      </c>
      <c r="C6555" s="5">
        <f t="shared" si="101"/>
        <v>6551</v>
      </c>
      <c r="D6555" s="11" t="s">
        <v>78</v>
      </c>
    </row>
    <row r="6556" spans="1:4" x14ac:dyDescent="0.2">
      <c r="A6556">
        <v>6552</v>
      </c>
      <c r="B6556" s="14">
        <f>'EstExp 11-17'!E327</f>
        <v>0</v>
      </c>
      <c r="C6556" s="5">
        <f t="shared" si="101"/>
        <v>6552</v>
      </c>
      <c r="D6556" s="11" t="s">
        <v>78</v>
      </c>
    </row>
    <row r="6557" spans="1:4" x14ac:dyDescent="0.2">
      <c r="A6557">
        <v>6553</v>
      </c>
      <c r="B6557" s="14">
        <f>'EstExp 11-17'!F327</f>
        <v>0</v>
      </c>
      <c r="C6557" s="5">
        <f t="shared" si="101"/>
        <v>6553</v>
      </c>
      <c r="D6557" s="11" t="s">
        <v>78</v>
      </c>
    </row>
    <row r="6558" spans="1:4" x14ac:dyDescent="0.2">
      <c r="A6558">
        <v>6554</v>
      </c>
      <c r="B6558" s="14">
        <f>'EstExp 11-17'!G327</f>
        <v>0</v>
      </c>
      <c r="C6558" s="5">
        <f t="shared" si="101"/>
        <v>6554</v>
      </c>
      <c r="D6558" s="11" t="s">
        <v>78</v>
      </c>
    </row>
    <row r="6559" spans="1:4" x14ac:dyDescent="0.2">
      <c r="A6559">
        <v>6555</v>
      </c>
      <c r="B6559" s="14">
        <f>'EstExp 11-17'!H327</f>
        <v>0</v>
      </c>
      <c r="C6559" s="5">
        <f t="shared" si="101"/>
        <v>6555</v>
      </c>
      <c r="D6559" s="11" t="s">
        <v>78</v>
      </c>
    </row>
    <row r="6560" spans="1:4" x14ac:dyDescent="0.2">
      <c r="A6560">
        <v>6556</v>
      </c>
      <c r="B6560" s="14">
        <f>'EstExp 11-17'!I327</f>
        <v>0</v>
      </c>
      <c r="C6560" s="5">
        <f t="shared" si="101"/>
        <v>6556</v>
      </c>
      <c r="D6560" s="11" t="s">
        <v>78</v>
      </c>
    </row>
    <row r="6561" spans="1:4" x14ac:dyDescent="0.2">
      <c r="A6561">
        <v>6557</v>
      </c>
      <c r="B6561" s="14">
        <f>'EstExp 11-17'!J327</f>
        <v>0</v>
      </c>
      <c r="C6561" s="5">
        <f t="shared" si="101"/>
        <v>6557</v>
      </c>
      <c r="D6561" s="11" t="s">
        <v>78</v>
      </c>
    </row>
    <row r="6562" spans="1:4" x14ac:dyDescent="0.2">
      <c r="A6562">
        <v>6558</v>
      </c>
      <c r="B6562" s="14">
        <f>'EstExp 11-17'!K327</f>
        <v>0</v>
      </c>
      <c r="C6562" s="5">
        <f t="shared" si="101"/>
        <v>6558</v>
      </c>
      <c r="D6562" s="11" t="s">
        <v>78</v>
      </c>
    </row>
    <row r="6563" spans="1:4" x14ac:dyDescent="0.2">
      <c r="A6563">
        <v>6559</v>
      </c>
      <c r="B6563" s="14">
        <f>'EstExp 11-17'!C330</f>
        <v>0</v>
      </c>
      <c r="C6563" s="5">
        <f t="shared" si="101"/>
        <v>6559</v>
      </c>
      <c r="D6563" s="11" t="s">
        <v>78</v>
      </c>
    </row>
    <row r="6564" spans="1:4" x14ac:dyDescent="0.2">
      <c r="A6564">
        <v>6560</v>
      </c>
      <c r="B6564" s="14">
        <f>'EstExp 11-17'!D330</f>
        <v>0</v>
      </c>
      <c r="C6564" s="5">
        <f t="shared" si="101"/>
        <v>6560</v>
      </c>
      <c r="D6564" s="11" t="s">
        <v>78</v>
      </c>
    </row>
    <row r="6565" spans="1:4" x14ac:dyDescent="0.2">
      <c r="A6565">
        <v>6561</v>
      </c>
      <c r="B6565" s="14">
        <f>'EstExp 11-17'!E330</f>
        <v>0</v>
      </c>
      <c r="C6565" s="5">
        <f t="shared" si="101"/>
        <v>6561</v>
      </c>
      <c r="D6565" s="11" t="s">
        <v>78</v>
      </c>
    </row>
    <row r="6566" spans="1:4" x14ac:dyDescent="0.2">
      <c r="A6566">
        <v>6562</v>
      </c>
      <c r="B6566" s="14">
        <f>'EstExp 11-17'!F330</f>
        <v>0</v>
      </c>
      <c r="C6566" s="5">
        <f t="shared" si="101"/>
        <v>6562</v>
      </c>
      <c r="D6566" s="11" t="s">
        <v>78</v>
      </c>
    </row>
    <row r="6567" spans="1:4" x14ac:dyDescent="0.2">
      <c r="A6567">
        <v>6563</v>
      </c>
      <c r="B6567" s="14">
        <f>'EstExp 11-17'!G330</f>
        <v>0</v>
      </c>
      <c r="C6567" s="5">
        <f t="shared" si="101"/>
        <v>6563</v>
      </c>
      <c r="D6567" s="11" t="s">
        <v>78</v>
      </c>
    </row>
    <row r="6568" spans="1:4" x14ac:dyDescent="0.2">
      <c r="A6568">
        <v>6564</v>
      </c>
      <c r="B6568" s="14">
        <f>'EstExp 11-17'!H330</f>
        <v>0</v>
      </c>
      <c r="C6568" s="5">
        <f t="shared" si="101"/>
        <v>6564</v>
      </c>
      <c r="D6568" s="11" t="s">
        <v>78</v>
      </c>
    </row>
    <row r="6569" spans="1:4" x14ac:dyDescent="0.2">
      <c r="A6569">
        <v>6565</v>
      </c>
      <c r="B6569" s="14">
        <f>'EstExp 11-17'!I330</f>
        <v>0</v>
      </c>
      <c r="C6569" s="5">
        <f t="shared" si="101"/>
        <v>6565</v>
      </c>
      <c r="D6569" s="11" t="s">
        <v>78</v>
      </c>
    </row>
    <row r="6570" spans="1:4" x14ac:dyDescent="0.2">
      <c r="A6570">
        <v>6566</v>
      </c>
      <c r="B6570" s="14">
        <f>'EstExp 11-17'!J330</f>
        <v>0</v>
      </c>
      <c r="C6570" s="5">
        <f t="shared" si="101"/>
        <v>6566</v>
      </c>
      <c r="D6570" s="11" t="s">
        <v>78</v>
      </c>
    </row>
    <row r="6571" spans="1:4" x14ac:dyDescent="0.2">
      <c r="A6571">
        <v>6567</v>
      </c>
      <c r="B6571" s="14">
        <f>'EstExp 11-17'!K330</f>
        <v>0</v>
      </c>
      <c r="C6571" s="5">
        <f t="shared" si="101"/>
        <v>6567</v>
      </c>
      <c r="D6571" s="11" t="s">
        <v>78</v>
      </c>
    </row>
    <row r="6572" spans="1:4" x14ac:dyDescent="0.2">
      <c r="A6572">
        <v>6568</v>
      </c>
      <c r="B6572" s="14">
        <f>'EstExp 11-17'!H337</f>
        <v>0</v>
      </c>
      <c r="C6572" s="5">
        <f t="shared" si="101"/>
        <v>6568</v>
      </c>
      <c r="D6572" s="11" t="s">
        <v>78</v>
      </c>
    </row>
    <row r="6573" spans="1:4" x14ac:dyDescent="0.2">
      <c r="A6573">
        <v>6569</v>
      </c>
      <c r="B6573" s="14">
        <f>'EstExp 11-17'!K337</f>
        <v>0</v>
      </c>
      <c r="C6573" s="5">
        <f t="shared" si="101"/>
        <v>6569</v>
      </c>
      <c r="D6573" s="11" t="s">
        <v>78</v>
      </c>
    </row>
    <row r="6574" spans="1:4" x14ac:dyDescent="0.2">
      <c r="A6574">
        <v>6570</v>
      </c>
      <c r="B6574" s="14">
        <f>'EstExp 11-17'!H338</f>
        <v>0</v>
      </c>
      <c r="C6574" s="5">
        <f t="shared" si="101"/>
        <v>6570</v>
      </c>
      <c r="D6574" s="11" t="s">
        <v>78</v>
      </c>
    </row>
    <row r="6575" spans="1:4" x14ac:dyDescent="0.2">
      <c r="A6575">
        <v>6571</v>
      </c>
      <c r="B6575" s="14">
        <f>'EstExp 11-17'!K338</f>
        <v>0</v>
      </c>
      <c r="C6575" s="5">
        <f t="shared" si="101"/>
        <v>6571</v>
      </c>
      <c r="D6575" s="11" t="s">
        <v>78</v>
      </c>
    </row>
    <row r="6576" spans="1:4" x14ac:dyDescent="0.2">
      <c r="A6576">
        <v>6572</v>
      </c>
      <c r="B6576" s="14">
        <f>'EstExp 11-17'!C342</f>
        <v>0</v>
      </c>
      <c r="C6576" s="5">
        <f t="shared" si="101"/>
        <v>6572</v>
      </c>
      <c r="D6576" s="11" t="s">
        <v>78</v>
      </c>
    </row>
    <row r="6577" spans="1:4" x14ac:dyDescent="0.2">
      <c r="A6577">
        <v>6573</v>
      </c>
      <c r="B6577" s="14">
        <f>'EstExp 11-17'!D342</f>
        <v>0</v>
      </c>
      <c r="C6577" s="5">
        <f t="shared" si="101"/>
        <v>6573</v>
      </c>
      <c r="D6577" s="11" t="s">
        <v>78</v>
      </c>
    </row>
    <row r="6578" spans="1:4" x14ac:dyDescent="0.2">
      <c r="A6578">
        <v>6574</v>
      </c>
      <c r="B6578" s="14">
        <f>'EstExp 11-17'!F342</f>
        <v>0</v>
      </c>
      <c r="C6578" s="5">
        <f t="shared" si="101"/>
        <v>6574</v>
      </c>
      <c r="D6578" s="11" t="s">
        <v>78</v>
      </c>
    </row>
    <row r="6579" spans="1:4" x14ac:dyDescent="0.2">
      <c r="A6579">
        <v>6575</v>
      </c>
      <c r="B6579" s="14">
        <f>'EstExp 11-17'!G342</f>
        <v>0</v>
      </c>
      <c r="C6579" s="5">
        <f t="shared" si="101"/>
        <v>6575</v>
      </c>
      <c r="D6579" s="11" t="s">
        <v>78</v>
      </c>
    </row>
    <row r="6580" spans="1:4" x14ac:dyDescent="0.2">
      <c r="A6580">
        <v>6576</v>
      </c>
      <c r="B6580" s="14">
        <f>'EstExp 11-17'!I342</f>
        <v>0</v>
      </c>
      <c r="C6580" s="5">
        <f t="shared" si="101"/>
        <v>6576</v>
      </c>
      <c r="D6580" s="11" t="s">
        <v>78</v>
      </c>
    </row>
    <row r="6581" spans="1:4" x14ac:dyDescent="0.2">
      <c r="A6581">
        <v>6577</v>
      </c>
      <c r="B6581" s="14">
        <f>'EstExp 11-17'!J342</f>
        <v>0</v>
      </c>
      <c r="C6581" s="5">
        <f t="shared" si="101"/>
        <v>6577</v>
      </c>
      <c r="D6581" s="11" t="s">
        <v>78</v>
      </c>
    </row>
    <row r="6582" spans="1:4" x14ac:dyDescent="0.2">
      <c r="A6582">
        <v>6578</v>
      </c>
      <c r="B6582" s="14">
        <f>'EstExp 11-17'!I348</f>
        <v>0</v>
      </c>
      <c r="C6582" s="5">
        <f t="shared" si="101"/>
        <v>6578</v>
      </c>
      <c r="D6582" s="11" t="s">
        <v>78</v>
      </c>
    </row>
    <row r="6583" spans="1:4" x14ac:dyDescent="0.2">
      <c r="A6583">
        <v>6579</v>
      </c>
      <c r="B6583" s="14">
        <f>'EstExp 11-17'!J348</f>
        <v>0</v>
      </c>
      <c r="C6583" s="5">
        <f t="shared" si="101"/>
        <v>6579</v>
      </c>
      <c r="D6583" s="11" t="s">
        <v>78</v>
      </c>
    </row>
    <row r="6584" spans="1:4" x14ac:dyDescent="0.2">
      <c r="A6584">
        <v>6580</v>
      </c>
      <c r="B6584" s="14">
        <f>'EstExp 11-17'!I349</f>
        <v>0</v>
      </c>
      <c r="C6584" s="5">
        <f t="shared" si="101"/>
        <v>6580</v>
      </c>
      <c r="D6584" s="11" t="s">
        <v>78</v>
      </c>
    </row>
    <row r="6585" spans="1:4" x14ac:dyDescent="0.2">
      <c r="A6585">
        <v>6581</v>
      </c>
      <c r="B6585" s="14">
        <f>'EstExp 11-17'!J349</f>
        <v>0</v>
      </c>
      <c r="C6585" s="5">
        <f t="shared" si="101"/>
        <v>6581</v>
      </c>
      <c r="D6585" s="11" t="s">
        <v>78</v>
      </c>
    </row>
    <row r="6586" spans="1:4" x14ac:dyDescent="0.2">
      <c r="A6586">
        <v>6582</v>
      </c>
      <c r="B6586" s="14">
        <f>'EstExp 11-17'!I350</f>
        <v>0</v>
      </c>
      <c r="C6586" s="5">
        <f t="shared" si="101"/>
        <v>6582</v>
      </c>
      <c r="D6586" s="11" t="s">
        <v>78</v>
      </c>
    </row>
    <row r="6587" spans="1:4" x14ac:dyDescent="0.2">
      <c r="A6587">
        <v>6583</v>
      </c>
      <c r="B6587" s="14">
        <f>'EstExp 11-17'!J350</f>
        <v>0</v>
      </c>
      <c r="C6587" s="5">
        <f t="shared" si="101"/>
        <v>6583</v>
      </c>
      <c r="D6587" s="11" t="s">
        <v>78</v>
      </c>
    </row>
    <row r="6588" spans="1:4" x14ac:dyDescent="0.2">
      <c r="A6588">
        <v>6584</v>
      </c>
      <c r="B6588" s="14">
        <f>'EstExp 11-17'!I351</f>
        <v>0</v>
      </c>
      <c r="C6588" s="5">
        <f t="shared" si="101"/>
        <v>6584</v>
      </c>
      <c r="D6588" s="11" t="s">
        <v>78</v>
      </c>
    </row>
    <row r="6589" spans="1:4" x14ac:dyDescent="0.2">
      <c r="A6589">
        <v>6585</v>
      </c>
      <c r="B6589" s="14">
        <f>'EstExp 11-17'!J351</f>
        <v>0</v>
      </c>
      <c r="C6589" s="5">
        <f t="shared" si="101"/>
        <v>6585</v>
      </c>
      <c r="D6589" s="11" t="s">
        <v>78</v>
      </c>
    </row>
    <row r="6590" spans="1:4" x14ac:dyDescent="0.2">
      <c r="A6590">
        <v>6586</v>
      </c>
      <c r="B6590" s="14">
        <f>'EstExp 11-17'!I352</f>
        <v>0</v>
      </c>
      <c r="C6590" s="5">
        <f t="shared" si="101"/>
        <v>6586</v>
      </c>
      <c r="D6590" s="11" t="s">
        <v>78</v>
      </c>
    </row>
    <row r="6591" spans="1:4" x14ac:dyDescent="0.2">
      <c r="A6591">
        <v>6587</v>
      </c>
      <c r="B6591" s="14">
        <f>'EstExp 11-17'!J352</f>
        <v>0</v>
      </c>
      <c r="C6591" s="5">
        <f t="shared" si="101"/>
        <v>6587</v>
      </c>
      <c r="D6591" s="11" t="s">
        <v>78</v>
      </c>
    </row>
    <row r="6592" spans="1:4" x14ac:dyDescent="0.2">
      <c r="A6592">
        <v>6588</v>
      </c>
      <c r="B6592" s="14">
        <f>'EstExp 11-17'!H361</f>
        <v>0</v>
      </c>
      <c r="C6592" s="5">
        <f t="shared" si="101"/>
        <v>6588</v>
      </c>
      <c r="D6592" s="11" t="s">
        <v>78</v>
      </c>
    </row>
    <row r="6593" spans="1:4" x14ac:dyDescent="0.2">
      <c r="A6593">
        <v>6589</v>
      </c>
      <c r="B6593" s="14">
        <f>'EstExp 11-17'!K361</f>
        <v>0</v>
      </c>
      <c r="C6593" s="5">
        <f t="shared" si="101"/>
        <v>6589</v>
      </c>
      <c r="D6593" s="11" t="s">
        <v>78</v>
      </c>
    </row>
    <row r="6594" spans="1:4" x14ac:dyDescent="0.2">
      <c r="A6594">
        <v>6590</v>
      </c>
      <c r="B6594" s="14">
        <f>'EstExp 11-17'!I367</f>
        <v>0</v>
      </c>
      <c r="C6594" s="5">
        <f t="shared" si="101"/>
        <v>6590</v>
      </c>
      <c r="D6594" s="11" t="s">
        <v>78</v>
      </c>
    </row>
    <row r="6595" spans="1:4" x14ac:dyDescent="0.2">
      <c r="A6595">
        <v>6591</v>
      </c>
      <c r="B6595" s="14">
        <f>'EstExp 11-17'!J367</f>
        <v>0</v>
      </c>
      <c r="C6595" s="5">
        <f t="shared" si="101"/>
        <v>6591</v>
      </c>
      <c r="D6595" s="11" t="s">
        <v>78</v>
      </c>
    </row>
    <row r="6596" spans="1:4" x14ac:dyDescent="0.2">
      <c r="A6596">
        <v>6592</v>
      </c>
      <c r="B6596" s="14">
        <f>'EstExp 11-17'!H341</f>
        <v>0</v>
      </c>
      <c r="C6596" s="5">
        <f t="shared" si="101"/>
        <v>6592</v>
      </c>
      <c r="D6596" s="11" t="s">
        <v>78</v>
      </c>
    </row>
    <row r="6597" spans="1:4" x14ac:dyDescent="0.2">
      <c r="A6597">
        <v>6593</v>
      </c>
      <c r="B6597" s="14">
        <f>'EstExp 11-17'!K341</f>
        <v>0</v>
      </c>
      <c r="C6597" s="5">
        <f t="shared" si="101"/>
        <v>6593</v>
      </c>
      <c r="D6597" s="11" t="s">
        <v>78</v>
      </c>
    </row>
    <row r="6598" spans="1:4" x14ac:dyDescent="0.2">
      <c r="A6598" s="3">
        <v>6594</v>
      </c>
      <c r="C6598" s="5">
        <f t="shared" si="101"/>
        <v>6594</v>
      </c>
      <c r="D6598" s="11" t="s">
        <v>767</v>
      </c>
    </row>
    <row r="6599" spans="1:4" x14ac:dyDescent="0.2">
      <c r="A6599" s="3">
        <v>6595</v>
      </c>
      <c r="C6599" s="5">
        <f t="shared" ref="C6599:C6662" si="102">A6599-B6599</f>
        <v>6595</v>
      </c>
      <c r="D6599" s="11" t="s">
        <v>767</v>
      </c>
    </row>
    <row r="6600" spans="1:4" x14ac:dyDescent="0.2">
      <c r="A6600" s="3">
        <v>6596</v>
      </c>
      <c r="C6600" s="5">
        <f t="shared" si="102"/>
        <v>6596</v>
      </c>
      <c r="D6600" s="11" t="s">
        <v>767</v>
      </c>
    </row>
    <row r="6601" spans="1:4" x14ac:dyDescent="0.2">
      <c r="A6601" s="3">
        <v>6597</v>
      </c>
      <c r="C6601" s="5">
        <f t="shared" si="102"/>
        <v>6597</v>
      </c>
      <c r="D6601" s="11" t="s">
        <v>767</v>
      </c>
    </row>
    <row r="6602" spans="1:4" x14ac:dyDescent="0.2">
      <c r="A6602">
        <v>6598</v>
      </c>
      <c r="B6602" s="14">
        <f>'BudgetSum 2-3'!J18</f>
        <v>0</v>
      </c>
      <c r="C6602" s="5">
        <f t="shared" si="102"/>
        <v>6598</v>
      </c>
      <c r="D6602" s="11" t="s">
        <v>78</v>
      </c>
    </row>
    <row r="6603" spans="1:4" x14ac:dyDescent="0.2">
      <c r="A6603">
        <v>6599</v>
      </c>
      <c r="B6603" s="14">
        <f>'CashSum 4'!I9</f>
        <v>0</v>
      </c>
      <c r="C6603" s="5">
        <f t="shared" si="102"/>
        <v>6599</v>
      </c>
      <c r="D6603" s="11" t="s">
        <v>78</v>
      </c>
    </row>
    <row r="6604" spans="1:4" x14ac:dyDescent="0.2">
      <c r="A6604">
        <v>6600</v>
      </c>
      <c r="B6604" s="14">
        <f>'CashSum 4'!J9</f>
        <v>0</v>
      </c>
      <c r="C6604" s="5">
        <f t="shared" si="102"/>
        <v>6600</v>
      </c>
      <c r="D6604" s="11" t="s">
        <v>78</v>
      </c>
    </row>
    <row r="6605" spans="1:4" x14ac:dyDescent="0.2">
      <c r="A6605">
        <v>6601</v>
      </c>
      <c r="B6605" s="14">
        <f>'CashSum 4'!H18</f>
        <v>0</v>
      </c>
      <c r="C6605" s="5">
        <f t="shared" si="102"/>
        <v>6601</v>
      </c>
      <c r="D6605" s="11" t="s">
        <v>78</v>
      </c>
    </row>
    <row r="6606" spans="1:4" x14ac:dyDescent="0.2">
      <c r="A6606">
        <v>6602</v>
      </c>
      <c r="B6606" s="14">
        <f>'CashSum 4'!I18</f>
        <v>0</v>
      </c>
      <c r="C6606" s="5">
        <f t="shared" si="102"/>
        <v>6602</v>
      </c>
      <c r="D6606" s="11" t="s">
        <v>78</v>
      </c>
    </row>
    <row r="6607" spans="1:4" x14ac:dyDescent="0.2">
      <c r="A6607">
        <v>6603</v>
      </c>
      <c r="B6607" s="14">
        <f>'CashSum 4'!J18</f>
        <v>0</v>
      </c>
      <c r="C6607" s="5">
        <f t="shared" si="102"/>
        <v>6603</v>
      </c>
      <c r="D6607" s="11" t="s">
        <v>78</v>
      </c>
    </row>
    <row r="6608" spans="1:4" x14ac:dyDescent="0.2">
      <c r="A6608">
        <v>6604</v>
      </c>
      <c r="B6608" s="14">
        <f>'EstExp 11-17'!H339</f>
        <v>0</v>
      </c>
      <c r="C6608" s="5">
        <f t="shared" si="102"/>
        <v>6604</v>
      </c>
      <c r="D6608" s="5" t="s">
        <v>187</v>
      </c>
    </row>
    <row r="6609" spans="1:5" x14ac:dyDescent="0.2">
      <c r="A6609">
        <v>6605</v>
      </c>
      <c r="B6609" s="14">
        <f>'EstExp 11-17'!K339</f>
        <v>0</v>
      </c>
      <c r="C6609" s="5">
        <f t="shared" si="102"/>
        <v>6605</v>
      </c>
      <c r="D6609" s="5" t="s">
        <v>187</v>
      </c>
    </row>
    <row r="6610" spans="1:5" x14ac:dyDescent="0.2">
      <c r="A6610">
        <v>6606</v>
      </c>
      <c r="B6610" s="14">
        <f>'EstExp 11-17'!H340</f>
        <v>0</v>
      </c>
      <c r="C6610" s="5">
        <f t="shared" si="102"/>
        <v>6606</v>
      </c>
      <c r="D6610" s="5" t="s">
        <v>187</v>
      </c>
    </row>
    <row r="6611" spans="1:5" x14ac:dyDescent="0.2">
      <c r="A6611">
        <v>6607</v>
      </c>
      <c r="B6611" s="14">
        <f>'EstExp 11-17'!K340</f>
        <v>0</v>
      </c>
      <c r="C6611" s="5">
        <f t="shared" si="102"/>
        <v>6607</v>
      </c>
      <c r="D6611" s="5" t="s">
        <v>187</v>
      </c>
    </row>
    <row r="6612" spans="1:5" x14ac:dyDescent="0.2">
      <c r="A6612">
        <v>6608</v>
      </c>
      <c r="B6612" s="14">
        <f>'EstExp 11-17'!E342</f>
        <v>0</v>
      </c>
      <c r="C6612" s="5">
        <f t="shared" si="102"/>
        <v>6608</v>
      </c>
      <c r="D6612" s="5" t="s">
        <v>187</v>
      </c>
    </row>
    <row r="6613" spans="1:5" x14ac:dyDescent="0.2">
      <c r="A6613">
        <v>6609</v>
      </c>
      <c r="B6613" s="14">
        <f>'EstExp 11-17'!H342</f>
        <v>0</v>
      </c>
      <c r="C6613" s="5">
        <f t="shared" si="102"/>
        <v>6609</v>
      </c>
      <c r="D6613" s="5" t="s">
        <v>187</v>
      </c>
    </row>
    <row r="6614" spans="1:5" x14ac:dyDescent="0.2">
      <c r="A6614">
        <v>6610</v>
      </c>
      <c r="B6614" s="14">
        <f>'EstExp 11-17'!K342</f>
        <v>0</v>
      </c>
      <c r="C6614" s="5">
        <f t="shared" si="102"/>
        <v>6610</v>
      </c>
      <c r="D6614" s="5" t="s">
        <v>187</v>
      </c>
    </row>
    <row r="6615" spans="1:5" x14ac:dyDescent="0.2">
      <c r="A6615">
        <v>6611</v>
      </c>
      <c r="B6615" s="14">
        <f>'EstExp 11-17'!K343</f>
        <v>0</v>
      </c>
      <c r="C6615" s="5">
        <f t="shared" si="102"/>
        <v>6611</v>
      </c>
      <c r="D6615" s="5" t="s">
        <v>187</v>
      </c>
    </row>
    <row r="6616" spans="1:5" x14ac:dyDescent="0.2">
      <c r="A6616" s="3">
        <v>6612</v>
      </c>
      <c r="B6616" s="14">
        <f>'EstRev 5-10'!C103</f>
        <v>0</v>
      </c>
      <c r="C6616" s="5">
        <f t="shared" si="102"/>
        <v>6612</v>
      </c>
      <c r="D6616" s="5" t="s">
        <v>187</v>
      </c>
      <c r="E6616" s="5" t="s">
        <v>271</v>
      </c>
    </row>
    <row r="6617" spans="1:5" x14ac:dyDescent="0.2">
      <c r="A6617" s="3">
        <v>6613</v>
      </c>
      <c r="B6617" s="14">
        <f>'EstRev 5-10'!D103</f>
        <v>0</v>
      </c>
      <c r="C6617" s="5">
        <f t="shared" si="102"/>
        <v>6613</v>
      </c>
      <c r="D6617" s="5" t="s">
        <v>187</v>
      </c>
      <c r="E6617" s="5" t="s">
        <v>271</v>
      </c>
    </row>
    <row r="6618" spans="1:5" x14ac:dyDescent="0.2">
      <c r="A6618">
        <v>6614</v>
      </c>
      <c r="B6618" s="14">
        <f>'EstRev 5-10'!E103</f>
        <v>0</v>
      </c>
      <c r="C6618" s="5">
        <f t="shared" si="102"/>
        <v>6614</v>
      </c>
      <c r="D6618" s="5" t="s">
        <v>187</v>
      </c>
      <c r="E6618"/>
    </row>
    <row r="6619" spans="1:5" x14ac:dyDescent="0.2">
      <c r="A6619" s="3">
        <v>6615</v>
      </c>
      <c r="B6619" s="14">
        <f>'EstRev 5-10'!F103</f>
        <v>0</v>
      </c>
      <c r="C6619" s="5">
        <f t="shared" si="102"/>
        <v>6615</v>
      </c>
      <c r="D6619" s="5" t="s">
        <v>187</v>
      </c>
      <c r="E6619" s="5" t="s">
        <v>271</v>
      </c>
    </row>
    <row r="6620" spans="1:5" x14ac:dyDescent="0.2">
      <c r="A6620" s="3">
        <v>6616</v>
      </c>
      <c r="B6620" s="14">
        <f>'EstRev 5-10'!G103</f>
        <v>0</v>
      </c>
      <c r="C6620" s="5">
        <f t="shared" si="102"/>
        <v>6616</v>
      </c>
      <c r="D6620" s="5" t="s">
        <v>187</v>
      </c>
      <c r="E6620" s="5" t="s">
        <v>271</v>
      </c>
    </row>
    <row r="6621" spans="1:5" x14ac:dyDescent="0.2">
      <c r="A6621">
        <v>6617</v>
      </c>
      <c r="B6621" s="14">
        <f>'EstRev 5-10'!H103</f>
        <v>0</v>
      </c>
      <c r="C6621" s="5">
        <f t="shared" si="102"/>
        <v>6617</v>
      </c>
      <c r="D6621" s="5" t="s">
        <v>187</v>
      </c>
      <c r="E6621"/>
    </row>
    <row r="6622" spans="1:5" x14ac:dyDescent="0.2">
      <c r="A6622" s="3">
        <v>6618</v>
      </c>
      <c r="B6622" s="14">
        <f>'EstRev 5-10'!I103</f>
        <v>0</v>
      </c>
      <c r="C6622" s="5">
        <f t="shared" si="102"/>
        <v>6618</v>
      </c>
      <c r="D6622" s="5" t="s">
        <v>187</v>
      </c>
      <c r="E6622" s="5" t="s">
        <v>271</v>
      </c>
    </row>
    <row r="6623" spans="1:5" x14ac:dyDescent="0.2">
      <c r="A6623" s="3">
        <v>6619</v>
      </c>
      <c r="B6623" s="14">
        <f>'EstRev 5-10'!J103</f>
        <v>0</v>
      </c>
      <c r="C6623" s="5">
        <f t="shared" si="102"/>
        <v>6619</v>
      </c>
      <c r="D6623" s="5" t="s">
        <v>187</v>
      </c>
      <c r="E6623" s="5" t="s">
        <v>271</v>
      </c>
    </row>
    <row r="6624" spans="1:5" x14ac:dyDescent="0.2">
      <c r="A6624">
        <v>6620</v>
      </c>
      <c r="B6624" s="14">
        <f>'EstRev 5-10'!K103</f>
        <v>0</v>
      </c>
      <c r="C6624" s="5">
        <f t="shared" si="102"/>
        <v>6620</v>
      </c>
      <c r="D6624" s="5" t="s">
        <v>187</v>
      </c>
    </row>
    <row r="6625" spans="1:4" x14ac:dyDescent="0.2">
      <c r="A6625">
        <v>6621</v>
      </c>
      <c r="B6625" s="14">
        <f>'EstExp 11-17'!C52</f>
        <v>0</v>
      </c>
      <c r="C6625" s="5">
        <f t="shared" si="102"/>
        <v>6621</v>
      </c>
      <c r="D6625" s="5" t="s">
        <v>187</v>
      </c>
    </row>
    <row r="6626" spans="1:4" x14ac:dyDescent="0.2">
      <c r="A6626">
        <v>6622</v>
      </c>
      <c r="B6626" s="14">
        <f>'EstExp 11-17'!D52</f>
        <v>15000</v>
      </c>
      <c r="C6626" s="5">
        <f t="shared" si="102"/>
        <v>-8378</v>
      </c>
      <c r="D6626" s="5" t="s">
        <v>187</v>
      </c>
    </row>
    <row r="6627" spans="1:4" x14ac:dyDescent="0.2">
      <c r="A6627">
        <v>6623</v>
      </c>
      <c r="B6627" s="14">
        <f>'EstExp 11-17'!E52</f>
        <v>0</v>
      </c>
      <c r="C6627" s="5">
        <f t="shared" si="102"/>
        <v>6623</v>
      </c>
      <c r="D6627" s="5" t="s">
        <v>187</v>
      </c>
    </row>
    <row r="6628" spans="1:4" x14ac:dyDescent="0.2">
      <c r="A6628">
        <v>6624</v>
      </c>
      <c r="B6628" s="14">
        <f>'EstExp 11-17'!F52</f>
        <v>0</v>
      </c>
      <c r="C6628" s="5">
        <f t="shared" si="102"/>
        <v>6624</v>
      </c>
      <c r="D6628" s="5" t="s">
        <v>187</v>
      </c>
    </row>
    <row r="6629" spans="1:4" x14ac:dyDescent="0.2">
      <c r="A6629">
        <v>6625</v>
      </c>
      <c r="B6629" s="14">
        <f>'EstExp 11-17'!G52</f>
        <v>0</v>
      </c>
      <c r="C6629" s="5">
        <f t="shared" si="102"/>
        <v>6625</v>
      </c>
      <c r="D6629" s="5" t="s">
        <v>187</v>
      </c>
    </row>
    <row r="6630" spans="1:4" x14ac:dyDescent="0.2">
      <c r="A6630">
        <v>6626</v>
      </c>
      <c r="B6630" s="14">
        <f>'EstExp 11-17'!H52</f>
        <v>0</v>
      </c>
      <c r="C6630" s="5">
        <f t="shared" si="102"/>
        <v>6626</v>
      </c>
      <c r="D6630" s="5" t="s">
        <v>187</v>
      </c>
    </row>
    <row r="6631" spans="1:4" x14ac:dyDescent="0.2">
      <c r="A6631">
        <v>6627</v>
      </c>
      <c r="B6631" s="14">
        <f>'EstExp 11-17'!I52</f>
        <v>0</v>
      </c>
      <c r="C6631" s="5">
        <f t="shared" si="102"/>
        <v>6627</v>
      </c>
      <c r="D6631" s="5" t="s">
        <v>187</v>
      </c>
    </row>
    <row r="6632" spans="1:4" x14ac:dyDescent="0.2">
      <c r="A6632">
        <v>6628</v>
      </c>
      <c r="B6632" s="14">
        <f>'EstExp 11-17'!J52</f>
        <v>0</v>
      </c>
      <c r="C6632" s="5">
        <f t="shared" si="102"/>
        <v>6628</v>
      </c>
      <c r="D6632" s="5" t="s">
        <v>187</v>
      </c>
    </row>
    <row r="6633" spans="1:4" x14ac:dyDescent="0.2">
      <c r="A6633">
        <v>6629</v>
      </c>
      <c r="B6633" s="14">
        <f>'EstExp 11-17'!K52</f>
        <v>15000</v>
      </c>
      <c r="C6633" s="5">
        <f t="shared" si="102"/>
        <v>-8371</v>
      </c>
      <c r="D6633" s="5" t="s">
        <v>187</v>
      </c>
    </row>
    <row r="6634" spans="1:4" x14ac:dyDescent="0.2">
      <c r="A6634">
        <v>6630</v>
      </c>
      <c r="B6634" s="14">
        <f>'EstExp 11-17'!H110</f>
        <v>0</v>
      </c>
      <c r="C6634" s="5">
        <f t="shared" si="102"/>
        <v>6630</v>
      </c>
      <c r="D6634" s="5" t="s">
        <v>187</v>
      </c>
    </row>
    <row r="6635" spans="1:4" x14ac:dyDescent="0.2">
      <c r="A6635">
        <v>6631</v>
      </c>
      <c r="B6635" s="14">
        <f>'EstExp 11-17'!K110</f>
        <v>0</v>
      </c>
      <c r="C6635" s="5">
        <f t="shared" si="102"/>
        <v>6631</v>
      </c>
      <c r="D6635" s="5" t="s">
        <v>187</v>
      </c>
    </row>
    <row r="6636" spans="1:4" x14ac:dyDescent="0.2">
      <c r="A6636">
        <v>6632</v>
      </c>
      <c r="B6636" s="14">
        <f>'EstExp 11-17'!H111</f>
        <v>0</v>
      </c>
      <c r="C6636" s="5">
        <f t="shared" si="102"/>
        <v>6632</v>
      </c>
      <c r="D6636" s="5" t="s">
        <v>187</v>
      </c>
    </row>
    <row r="6637" spans="1:4" x14ac:dyDescent="0.2">
      <c r="A6637">
        <v>6633</v>
      </c>
      <c r="B6637" s="14">
        <f>'EstExp 11-17'!K111</f>
        <v>0</v>
      </c>
      <c r="C6637" s="5">
        <f t="shared" si="102"/>
        <v>6633</v>
      </c>
      <c r="D6637" s="5" t="s">
        <v>187</v>
      </c>
    </row>
    <row r="6638" spans="1:4" x14ac:dyDescent="0.2">
      <c r="A6638">
        <v>6634</v>
      </c>
      <c r="B6638" s="14">
        <f>'EstExp 11-17'!H147</f>
        <v>0</v>
      </c>
      <c r="C6638" s="5">
        <f t="shared" si="102"/>
        <v>6634</v>
      </c>
      <c r="D6638" s="5" t="s">
        <v>187</v>
      </c>
    </row>
    <row r="6639" spans="1:4" x14ac:dyDescent="0.2">
      <c r="A6639">
        <v>6635</v>
      </c>
      <c r="B6639" s="14">
        <f>'EstExp 11-17'!K147</f>
        <v>0</v>
      </c>
      <c r="C6639" s="5">
        <f t="shared" si="102"/>
        <v>6635</v>
      </c>
      <c r="D6639" s="5" t="s">
        <v>187</v>
      </c>
    </row>
    <row r="6640" spans="1:4" x14ac:dyDescent="0.2">
      <c r="A6640">
        <v>6636</v>
      </c>
      <c r="B6640" s="14">
        <f>'EstExp 11-17'!H148</f>
        <v>0</v>
      </c>
      <c r="C6640" s="5">
        <f t="shared" si="102"/>
        <v>6636</v>
      </c>
      <c r="D6640" s="5" t="s">
        <v>187</v>
      </c>
    </row>
    <row r="6641" spans="1:4" x14ac:dyDescent="0.2">
      <c r="A6641">
        <v>6637</v>
      </c>
      <c r="B6641" s="14">
        <f>'EstExp 11-17'!K148</f>
        <v>0</v>
      </c>
      <c r="C6641" s="5">
        <f t="shared" si="102"/>
        <v>6637</v>
      </c>
      <c r="D6641" s="5" t="s">
        <v>187</v>
      </c>
    </row>
    <row r="6642" spans="1:4" x14ac:dyDescent="0.2">
      <c r="A6642">
        <v>6638</v>
      </c>
      <c r="B6642" s="14">
        <f>'EstExp 11-17'!H205</f>
        <v>0</v>
      </c>
      <c r="C6642" s="5">
        <f t="shared" si="102"/>
        <v>6638</v>
      </c>
      <c r="D6642" s="5" t="s">
        <v>187</v>
      </c>
    </row>
    <row r="6643" spans="1:4" x14ac:dyDescent="0.2">
      <c r="A6643">
        <v>6639</v>
      </c>
      <c r="B6643" s="14">
        <f>'EstExp 11-17'!K205</f>
        <v>0</v>
      </c>
      <c r="C6643" s="5">
        <f t="shared" si="102"/>
        <v>6639</v>
      </c>
      <c r="D6643" s="5" t="s">
        <v>187</v>
      </c>
    </row>
    <row r="6644" spans="1:4" x14ac:dyDescent="0.2">
      <c r="A6644">
        <v>6640</v>
      </c>
      <c r="B6644" s="14">
        <f>'EstExp 11-17'!H207</f>
        <v>0</v>
      </c>
      <c r="C6644" s="5">
        <f t="shared" si="102"/>
        <v>6640</v>
      </c>
      <c r="D6644" s="5" t="s">
        <v>187</v>
      </c>
    </row>
    <row r="6645" spans="1:4" x14ac:dyDescent="0.2">
      <c r="A6645">
        <v>6641</v>
      </c>
      <c r="B6645" s="14">
        <f>'EstExp 11-17'!K207</f>
        <v>0</v>
      </c>
      <c r="C6645" s="5">
        <f t="shared" si="102"/>
        <v>6641</v>
      </c>
      <c r="D6645" s="5" t="s">
        <v>187</v>
      </c>
    </row>
    <row r="6646" spans="1:4" x14ac:dyDescent="0.2">
      <c r="A6646">
        <v>6642</v>
      </c>
      <c r="B6646" s="14">
        <f>'EstExp 11-17'!C328</f>
        <v>0</v>
      </c>
      <c r="C6646" s="5">
        <f t="shared" si="102"/>
        <v>6642</v>
      </c>
      <c r="D6646" s="5" t="s">
        <v>187</v>
      </c>
    </row>
    <row r="6647" spans="1:4" x14ac:dyDescent="0.2">
      <c r="A6647">
        <v>6643</v>
      </c>
      <c r="B6647" s="14">
        <f>'EstExp 11-17'!D328</f>
        <v>0</v>
      </c>
      <c r="C6647" s="5">
        <f t="shared" si="102"/>
        <v>6643</v>
      </c>
      <c r="D6647" s="5" t="s">
        <v>187</v>
      </c>
    </row>
    <row r="6648" spans="1:4" x14ac:dyDescent="0.2">
      <c r="A6648">
        <v>6644</v>
      </c>
      <c r="B6648" s="14">
        <f>'EstExp 11-17'!E328</f>
        <v>0</v>
      </c>
      <c r="C6648" s="5">
        <f t="shared" si="102"/>
        <v>6644</v>
      </c>
      <c r="D6648" s="5" t="s">
        <v>187</v>
      </c>
    </row>
    <row r="6649" spans="1:4" x14ac:dyDescent="0.2">
      <c r="A6649">
        <v>6645</v>
      </c>
      <c r="B6649" s="14">
        <f>'EstExp 11-17'!F328</f>
        <v>0</v>
      </c>
      <c r="C6649" s="5">
        <f t="shared" si="102"/>
        <v>6645</v>
      </c>
      <c r="D6649" s="5" t="s">
        <v>187</v>
      </c>
    </row>
    <row r="6650" spans="1:4" x14ac:dyDescent="0.2">
      <c r="A6650">
        <v>6646</v>
      </c>
      <c r="B6650" s="14">
        <f>'EstExp 11-17'!G328</f>
        <v>0</v>
      </c>
      <c r="C6650" s="5">
        <f t="shared" si="102"/>
        <v>6646</v>
      </c>
      <c r="D6650" s="5" t="s">
        <v>187</v>
      </c>
    </row>
    <row r="6651" spans="1:4" x14ac:dyDescent="0.2">
      <c r="A6651">
        <v>6647</v>
      </c>
      <c r="B6651" s="14">
        <f>'EstExp 11-17'!H328</f>
        <v>0</v>
      </c>
      <c r="C6651" s="5">
        <f t="shared" si="102"/>
        <v>6647</v>
      </c>
      <c r="D6651" s="5" t="s">
        <v>187</v>
      </c>
    </row>
    <row r="6652" spans="1:4" x14ac:dyDescent="0.2">
      <c r="A6652">
        <v>6648</v>
      </c>
      <c r="B6652" s="14">
        <f>'EstExp 11-17'!I328</f>
        <v>0</v>
      </c>
      <c r="C6652" s="5">
        <f t="shared" si="102"/>
        <v>6648</v>
      </c>
      <c r="D6652" s="5" t="s">
        <v>187</v>
      </c>
    </row>
    <row r="6653" spans="1:4" x14ac:dyDescent="0.2">
      <c r="A6653">
        <v>6649</v>
      </c>
      <c r="B6653" s="14">
        <f>'EstExp 11-17'!J328</f>
        <v>0</v>
      </c>
      <c r="C6653" s="5">
        <f t="shared" si="102"/>
        <v>6649</v>
      </c>
      <c r="D6653" s="5" t="s">
        <v>187</v>
      </c>
    </row>
    <row r="6654" spans="1:4" x14ac:dyDescent="0.2">
      <c r="A6654">
        <v>6650</v>
      </c>
      <c r="B6654" s="14">
        <f>'EstExp 11-17'!K328</f>
        <v>0</v>
      </c>
      <c r="C6654" s="5">
        <f t="shared" si="102"/>
        <v>6650</v>
      </c>
      <c r="D6654" s="5" t="s">
        <v>187</v>
      </c>
    </row>
    <row r="6655" spans="1:4" x14ac:dyDescent="0.2">
      <c r="A6655">
        <v>6651</v>
      </c>
      <c r="B6655" s="14">
        <f>'EstExp 11-17'!C329</f>
        <v>0</v>
      </c>
      <c r="C6655" s="5">
        <f t="shared" si="102"/>
        <v>6651</v>
      </c>
      <c r="D6655" s="5" t="s">
        <v>187</v>
      </c>
    </row>
    <row r="6656" spans="1:4" x14ac:dyDescent="0.2">
      <c r="A6656">
        <v>6652</v>
      </c>
      <c r="B6656" s="14">
        <f>'EstExp 11-17'!D329</f>
        <v>0</v>
      </c>
      <c r="C6656" s="5">
        <f t="shared" si="102"/>
        <v>6652</v>
      </c>
      <c r="D6656" s="5" t="s">
        <v>187</v>
      </c>
    </row>
    <row r="6657" spans="1:4" x14ac:dyDescent="0.2">
      <c r="A6657">
        <v>6653</v>
      </c>
      <c r="B6657" s="14">
        <f>'EstExp 11-17'!E329</f>
        <v>0</v>
      </c>
      <c r="C6657" s="5">
        <f t="shared" si="102"/>
        <v>6653</v>
      </c>
      <c r="D6657" s="5" t="s">
        <v>187</v>
      </c>
    </row>
    <row r="6658" spans="1:4" x14ac:dyDescent="0.2">
      <c r="A6658">
        <v>6654</v>
      </c>
      <c r="B6658" s="14">
        <f>'EstExp 11-17'!F329</f>
        <v>0</v>
      </c>
      <c r="C6658" s="5">
        <f t="shared" si="102"/>
        <v>6654</v>
      </c>
      <c r="D6658" s="5" t="s">
        <v>187</v>
      </c>
    </row>
    <row r="6659" spans="1:4" x14ac:dyDescent="0.2">
      <c r="A6659">
        <v>6655</v>
      </c>
      <c r="B6659" s="14">
        <f>'EstExp 11-17'!G329</f>
        <v>0</v>
      </c>
      <c r="C6659" s="5">
        <f t="shared" si="102"/>
        <v>6655</v>
      </c>
      <c r="D6659" s="5" t="s">
        <v>187</v>
      </c>
    </row>
    <row r="6660" spans="1:4" x14ac:dyDescent="0.2">
      <c r="A6660">
        <v>6656</v>
      </c>
      <c r="B6660" s="14">
        <f>'EstExp 11-17'!H329</f>
        <v>0</v>
      </c>
      <c r="C6660" s="5">
        <f t="shared" si="102"/>
        <v>6656</v>
      </c>
      <c r="D6660" s="5" t="s">
        <v>187</v>
      </c>
    </row>
    <row r="6661" spans="1:4" x14ac:dyDescent="0.2">
      <c r="A6661">
        <v>6657</v>
      </c>
      <c r="B6661" s="14">
        <f>'EstExp 11-17'!I329</f>
        <v>0</v>
      </c>
      <c r="C6661" s="5">
        <f t="shared" si="102"/>
        <v>6657</v>
      </c>
      <c r="D6661" s="5" t="s">
        <v>187</v>
      </c>
    </row>
    <row r="6662" spans="1:4" x14ac:dyDescent="0.2">
      <c r="A6662">
        <v>6658</v>
      </c>
      <c r="B6662" s="14">
        <f>'EstExp 11-17'!J329</f>
        <v>0</v>
      </c>
      <c r="C6662" s="5">
        <f t="shared" si="102"/>
        <v>6658</v>
      </c>
      <c r="D6662" s="5" t="s">
        <v>187</v>
      </c>
    </row>
    <row r="6663" spans="1:4" x14ac:dyDescent="0.2">
      <c r="A6663">
        <v>6659</v>
      </c>
      <c r="B6663" s="14">
        <f>'EstExp 11-17'!K329</f>
        <v>0</v>
      </c>
      <c r="C6663" s="5">
        <f t="shared" ref="C6663:C6726" si="103">A6663-B6663</f>
        <v>6659</v>
      </c>
      <c r="D6663" s="5" t="s">
        <v>187</v>
      </c>
    </row>
    <row r="6664" spans="1:4" x14ac:dyDescent="0.2">
      <c r="A6664">
        <v>6660</v>
      </c>
      <c r="B6664" s="14">
        <f>'EstExp 11-17'!H362</f>
        <v>0</v>
      </c>
      <c r="C6664" s="5">
        <f t="shared" si="103"/>
        <v>6660</v>
      </c>
      <c r="D6664" s="5" t="s">
        <v>187</v>
      </c>
    </row>
    <row r="6665" spans="1:4" x14ac:dyDescent="0.2">
      <c r="A6665">
        <v>6661</v>
      </c>
      <c r="B6665" s="14">
        <f>'EstExp 11-17'!K362</f>
        <v>0</v>
      </c>
      <c r="C6665" s="5">
        <f t="shared" si="103"/>
        <v>6661</v>
      </c>
      <c r="D6665" s="5" t="s">
        <v>187</v>
      </c>
    </row>
    <row r="6666" spans="1:4" x14ac:dyDescent="0.2">
      <c r="A6666">
        <v>6662</v>
      </c>
      <c r="B6666" s="14">
        <f>'EstExp 11-17'!H363</f>
        <v>0</v>
      </c>
      <c r="C6666" s="5">
        <f t="shared" si="103"/>
        <v>6662</v>
      </c>
      <c r="D6666" s="5" t="s">
        <v>187</v>
      </c>
    </row>
    <row r="6667" spans="1:4" x14ac:dyDescent="0.2">
      <c r="A6667">
        <v>6663</v>
      </c>
      <c r="B6667" s="14">
        <f>'EstExp 11-17'!K363</f>
        <v>0</v>
      </c>
      <c r="C6667" s="5">
        <f t="shared" si="103"/>
        <v>6663</v>
      </c>
      <c r="D6667" s="5" t="s">
        <v>187</v>
      </c>
    </row>
    <row r="6668" spans="1:4" x14ac:dyDescent="0.2">
      <c r="A6668">
        <v>6664</v>
      </c>
      <c r="B6668" s="14">
        <f>'EstRev 5-10'!C222</f>
        <v>0</v>
      </c>
      <c r="C6668" s="5">
        <f t="shared" si="103"/>
        <v>6664</v>
      </c>
      <c r="D6668" s="5" t="s">
        <v>187</v>
      </c>
    </row>
    <row r="6669" spans="1:4" x14ac:dyDescent="0.2">
      <c r="A6669">
        <v>6665</v>
      </c>
      <c r="B6669" s="14">
        <f>'EstRev 5-10'!C223</f>
        <v>0</v>
      </c>
      <c r="C6669" s="5">
        <f t="shared" si="103"/>
        <v>6665</v>
      </c>
      <c r="D6669" s="5" t="s">
        <v>187</v>
      </c>
    </row>
    <row r="6670" spans="1:4" x14ac:dyDescent="0.2">
      <c r="A6670">
        <v>6666</v>
      </c>
      <c r="B6670" s="14">
        <f>'EstRev 5-10'!C224</f>
        <v>0</v>
      </c>
      <c r="C6670" s="5">
        <f t="shared" si="103"/>
        <v>6666</v>
      </c>
      <c r="D6670" s="5" t="s">
        <v>187</v>
      </c>
    </row>
    <row r="6671" spans="1:4" x14ac:dyDescent="0.2">
      <c r="A6671">
        <v>6667</v>
      </c>
      <c r="B6671" s="14">
        <f>'EstRev 5-10'!C225</f>
        <v>0</v>
      </c>
      <c r="C6671" s="5">
        <f t="shared" si="103"/>
        <v>6667</v>
      </c>
      <c r="D6671" s="5" t="s">
        <v>187</v>
      </c>
    </row>
    <row r="6672" spans="1:4" x14ac:dyDescent="0.2">
      <c r="A6672">
        <v>6668</v>
      </c>
      <c r="B6672" s="14">
        <f>'EstRev 5-10'!C226</f>
        <v>0</v>
      </c>
      <c r="C6672" s="5">
        <f t="shared" si="103"/>
        <v>6668</v>
      </c>
      <c r="D6672" s="5" t="s">
        <v>187</v>
      </c>
    </row>
    <row r="6673" spans="1:4" x14ac:dyDescent="0.2">
      <c r="A6673">
        <v>6669</v>
      </c>
      <c r="B6673" s="14">
        <f>'EstRev 5-10'!C227</f>
        <v>0</v>
      </c>
      <c r="C6673" s="5">
        <f t="shared" si="103"/>
        <v>6669</v>
      </c>
      <c r="D6673" s="5" t="s">
        <v>187</v>
      </c>
    </row>
    <row r="6674" spans="1:4" x14ac:dyDescent="0.2">
      <c r="A6674">
        <v>6670</v>
      </c>
      <c r="B6674" s="14">
        <f>'EstRev 5-10'!C228</f>
        <v>0</v>
      </c>
      <c r="C6674" s="5">
        <f t="shared" si="103"/>
        <v>6670</v>
      </c>
      <c r="D6674" s="5" t="s">
        <v>187</v>
      </c>
    </row>
    <row r="6675" spans="1:4" x14ac:dyDescent="0.2">
      <c r="A6675">
        <v>6671</v>
      </c>
      <c r="B6675" s="14">
        <f>'EstRev 5-10'!C229</f>
        <v>0</v>
      </c>
      <c r="C6675" s="5">
        <f t="shared" si="103"/>
        <v>6671</v>
      </c>
      <c r="D6675" s="5" t="s">
        <v>187</v>
      </c>
    </row>
    <row r="6676" spans="1:4" x14ac:dyDescent="0.2">
      <c r="A6676">
        <v>6672</v>
      </c>
      <c r="B6676" s="14">
        <f>'EstRev 5-10'!C230</f>
        <v>0</v>
      </c>
      <c r="C6676" s="5">
        <f t="shared" si="103"/>
        <v>6672</v>
      </c>
      <c r="D6676" s="5" t="s">
        <v>187</v>
      </c>
    </row>
    <row r="6677" spans="1:4" x14ac:dyDescent="0.2">
      <c r="A6677">
        <v>6673</v>
      </c>
      <c r="B6677" s="14">
        <f>'EstRev 5-10'!C231</f>
        <v>0</v>
      </c>
      <c r="C6677" s="5">
        <f t="shared" si="103"/>
        <v>6673</v>
      </c>
      <c r="D6677" s="5" t="s">
        <v>187</v>
      </c>
    </row>
    <row r="6678" spans="1:4" x14ac:dyDescent="0.2">
      <c r="A6678">
        <v>6674</v>
      </c>
      <c r="B6678" s="14">
        <f>'EstRev 5-10'!C232</f>
        <v>0</v>
      </c>
      <c r="C6678" s="5">
        <f t="shared" si="103"/>
        <v>6674</v>
      </c>
      <c r="D6678" s="5" t="s">
        <v>187</v>
      </c>
    </row>
    <row r="6679" spans="1:4" x14ac:dyDescent="0.2">
      <c r="A6679">
        <v>6675</v>
      </c>
      <c r="B6679" s="14">
        <f>'EstRev 5-10'!C233</f>
        <v>0</v>
      </c>
      <c r="C6679" s="5">
        <f t="shared" si="103"/>
        <v>6675</v>
      </c>
      <c r="D6679" s="5" t="s">
        <v>187</v>
      </c>
    </row>
    <row r="6680" spans="1:4" x14ac:dyDescent="0.2">
      <c r="A6680">
        <v>6676</v>
      </c>
      <c r="B6680" s="14">
        <f>'EstRev 5-10'!C234</f>
        <v>0</v>
      </c>
      <c r="C6680" s="5">
        <f t="shared" si="103"/>
        <v>6676</v>
      </c>
      <c r="D6680" s="5" t="s">
        <v>187</v>
      </c>
    </row>
    <row r="6681" spans="1:4" x14ac:dyDescent="0.2">
      <c r="A6681">
        <v>6677</v>
      </c>
      <c r="B6681" s="14">
        <f>'EstRev 5-10'!C235</f>
        <v>0</v>
      </c>
      <c r="C6681" s="5">
        <f t="shared" si="103"/>
        <v>6677</v>
      </c>
      <c r="D6681" s="5" t="s">
        <v>187</v>
      </c>
    </row>
    <row r="6682" spans="1:4" x14ac:dyDescent="0.2">
      <c r="A6682">
        <v>6678</v>
      </c>
      <c r="B6682" s="14">
        <f>'EstRev 5-10'!C236</f>
        <v>0</v>
      </c>
      <c r="C6682" s="5">
        <f t="shared" si="103"/>
        <v>6678</v>
      </c>
      <c r="D6682" s="5" t="s">
        <v>187</v>
      </c>
    </row>
    <row r="6683" spans="1:4" x14ac:dyDescent="0.2">
      <c r="A6683">
        <v>6679</v>
      </c>
      <c r="B6683" s="14">
        <f>'EstRev 5-10'!C237</f>
        <v>0</v>
      </c>
      <c r="C6683" s="5">
        <f t="shared" si="103"/>
        <v>6679</v>
      </c>
      <c r="D6683" s="5" t="s">
        <v>187</v>
      </c>
    </row>
    <row r="6684" spans="1:4" x14ac:dyDescent="0.2">
      <c r="A6684">
        <v>6680</v>
      </c>
      <c r="B6684" s="14">
        <f>'EstRev 5-10'!C238</f>
        <v>0</v>
      </c>
      <c r="C6684" s="5">
        <f t="shared" si="103"/>
        <v>6680</v>
      </c>
      <c r="D6684" s="5" t="s">
        <v>187</v>
      </c>
    </row>
    <row r="6685" spans="1:4" x14ac:dyDescent="0.2">
      <c r="A6685">
        <v>6681</v>
      </c>
      <c r="B6685" s="14">
        <f>'EstRev 5-10'!C239</f>
        <v>0</v>
      </c>
      <c r="C6685" s="5">
        <f t="shared" si="103"/>
        <v>6681</v>
      </c>
      <c r="D6685" s="5" t="s">
        <v>187</v>
      </c>
    </row>
    <row r="6686" spans="1:4" x14ac:dyDescent="0.2">
      <c r="A6686">
        <v>6682</v>
      </c>
      <c r="B6686" s="14">
        <f>'EstRev 5-10'!C240</f>
        <v>0</v>
      </c>
      <c r="C6686" s="5">
        <f t="shared" si="103"/>
        <v>6682</v>
      </c>
      <c r="D6686" s="5" t="s">
        <v>187</v>
      </c>
    </row>
    <row r="6687" spans="1:4" x14ac:dyDescent="0.2">
      <c r="A6687">
        <v>6683</v>
      </c>
      <c r="B6687" s="14">
        <f>'EstRev 5-10'!C241</f>
        <v>0</v>
      </c>
      <c r="C6687" s="5">
        <f t="shared" si="103"/>
        <v>6683</v>
      </c>
      <c r="D6687" s="5" t="s">
        <v>187</v>
      </c>
    </row>
    <row r="6688" spans="1:4" x14ac:dyDescent="0.2">
      <c r="A6688">
        <v>6684</v>
      </c>
      <c r="B6688" s="14">
        <f>'EstRev 5-10'!C242</f>
        <v>0</v>
      </c>
      <c r="C6688" s="5">
        <f t="shared" si="103"/>
        <v>6684</v>
      </c>
      <c r="D6688" s="5" t="s">
        <v>187</v>
      </c>
    </row>
    <row r="6689" spans="1:4" x14ac:dyDescent="0.2">
      <c r="A6689">
        <v>6685</v>
      </c>
      <c r="B6689" s="14">
        <f>'EstRev 5-10'!C243</f>
        <v>0</v>
      </c>
      <c r="C6689" s="5">
        <f t="shared" si="103"/>
        <v>6685</v>
      </c>
      <c r="D6689" s="5" t="s">
        <v>187</v>
      </c>
    </row>
    <row r="6690" spans="1:4" x14ac:dyDescent="0.2">
      <c r="A6690">
        <v>6686</v>
      </c>
      <c r="B6690" s="14">
        <f>'EstRev 5-10'!C244</f>
        <v>0</v>
      </c>
      <c r="C6690" s="5">
        <f t="shared" si="103"/>
        <v>6686</v>
      </c>
      <c r="D6690" s="5" t="s">
        <v>187</v>
      </c>
    </row>
    <row r="6691" spans="1:4" x14ac:dyDescent="0.2">
      <c r="A6691">
        <v>6687</v>
      </c>
      <c r="B6691" s="14">
        <f>'EstRev 5-10'!C245</f>
        <v>0</v>
      </c>
      <c r="C6691" s="5">
        <f t="shared" si="103"/>
        <v>6687</v>
      </c>
      <c r="D6691" s="5" t="s">
        <v>187</v>
      </c>
    </row>
    <row r="6692" spans="1:4" x14ac:dyDescent="0.2">
      <c r="A6692">
        <v>6688</v>
      </c>
      <c r="B6692" s="14">
        <f>'EstRev 5-10'!C246</f>
        <v>0</v>
      </c>
      <c r="C6692" s="5">
        <f t="shared" si="103"/>
        <v>6688</v>
      </c>
      <c r="D6692" s="5" t="s">
        <v>187</v>
      </c>
    </row>
    <row r="6693" spans="1:4" x14ac:dyDescent="0.2">
      <c r="A6693">
        <v>6689</v>
      </c>
      <c r="B6693" s="14">
        <f>'EstRev 5-10'!C247</f>
        <v>0</v>
      </c>
      <c r="C6693" s="5">
        <f t="shared" si="103"/>
        <v>6689</v>
      </c>
      <c r="D6693" s="5" t="s">
        <v>187</v>
      </c>
    </row>
    <row r="6694" spans="1:4" x14ac:dyDescent="0.2">
      <c r="A6694">
        <v>6690</v>
      </c>
      <c r="B6694" s="14">
        <f>'EstRev 5-10'!C248</f>
        <v>0</v>
      </c>
      <c r="C6694" s="5">
        <f t="shared" si="103"/>
        <v>6690</v>
      </c>
      <c r="D6694" s="5" t="s">
        <v>187</v>
      </c>
    </row>
    <row r="6695" spans="1:4" x14ac:dyDescent="0.2">
      <c r="A6695">
        <v>6691</v>
      </c>
      <c r="B6695" s="14">
        <f>'EstRev 5-10'!C249</f>
        <v>0</v>
      </c>
      <c r="C6695" s="5">
        <f t="shared" si="103"/>
        <v>6691</v>
      </c>
      <c r="D6695" s="5" t="s">
        <v>187</v>
      </c>
    </row>
    <row r="6696" spans="1:4" x14ac:dyDescent="0.2">
      <c r="A6696">
        <v>6692</v>
      </c>
      <c r="B6696" s="14">
        <f>'EstRev 5-10'!C250</f>
        <v>0</v>
      </c>
      <c r="C6696" s="5">
        <f t="shared" si="103"/>
        <v>6692</v>
      </c>
      <c r="D6696" s="5" t="s">
        <v>187</v>
      </c>
    </row>
    <row r="6697" spans="1:4" x14ac:dyDescent="0.2">
      <c r="A6697">
        <v>6693</v>
      </c>
      <c r="B6697" s="14">
        <f>'EstRev 5-10'!C251</f>
        <v>0</v>
      </c>
      <c r="C6697" s="5">
        <f t="shared" si="103"/>
        <v>6693</v>
      </c>
      <c r="D6697" s="5" t="s">
        <v>187</v>
      </c>
    </row>
    <row r="6698" spans="1:4" x14ac:dyDescent="0.2">
      <c r="A6698">
        <v>6694</v>
      </c>
      <c r="B6698" s="14">
        <f>'EstRev 5-10'!D222</f>
        <v>0</v>
      </c>
      <c r="C6698" s="5">
        <f t="shared" si="103"/>
        <v>6694</v>
      </c>
      <c r="D6698" s="5" t="s">
        <v>187</v>
      </c>
    </row>
    <row r="6699" spans="1:4" x14ac:dyDescent="0.2">
      <c r="A6699">
        <v>6695</v>
      </c>
      <c r="B6699" s="14">
        <f>'EstRev 5-10'!D223</f>
        <v>0</v>
      </c>
      <c r="C6699" s="5">
        <f t="shared" si="103"/>
        <v>6695</v>
      </c>
      <c r="D6699" s="5" t="s">
        <v>187</v>
      </c>
    </row>
    <row r="6700" spans="1:4" x14ac:dyDescent="0.2">
      <c r="A6700">
        <v>6696</v>
      </c>
      <c r="B6700" s="14">
        <f>'EstRev 5-10'!D224</f>
        <v>0</v>
      </c>
      <c r="C6700" s="5">
        <f t="shared" si="103"/>
        <v>6696</v>
      </c>
      <c r="D6700" s="5" t="s">
        <v>187</v>
      </c>
    </row>
    <row r="6701" spans="1:4" x14ac:dyDescent="0.2">
      <c r="A6701">
        <v>6697</v>
      </c>
      <c r="B6701" s="14">
        <f>'EstRev 5-10'!D225</f>
        <v>0</v>
      </c>
      <c r="C6701" s="5">
        <f t="shared" si="103"/>
        <v>6697</v>
      </c>
      <c r="D6701" s="5" t="s">
        <v>187</v>
      </c>
    </row>
    <row r="6702" spans="1:4" x14ac:dyDescent="0.2">
      <c r="A6702">
        <v>6698</v>
      </c>
      <c r="B6702" s="14">
        <f>'EstRev 5-10'!D226</f>
        <v>0</v>
      </c>
      <c r="C6702" s="5">
        <f t="shared" si="103"/>
        <v>6698</v>
      </c>
      <c r="D6702" s="5" t="s">
        <v>187</v>
      </c>
    </row>
    <row r="6703" spans="1:4" x14ac:dyDescent="0.2">
      <c r="A6703" s="3">
        <v>6699</v>
      </c>
    </row>
    <row r="6704" spans="1:4" x14ac:dyDescent="0.2">
      <c r="A6704">
        <v>6700</v>
      </c>
      <c r="B6704" s="14">
        <f>'EstRev 5-10'!D227</f>
        <v>0</v>
      </c>
      <c r="C6704" s="5">
        <f t="shared" si="103"/>
        <v>6700</v>
      </c>
      <c r="D6704" s="5" t="s">
        <v>187</v>
      </c>
    </row>
    <row r="6705" spans="1:4" x14ac:dyDescent="0.2">
      <c r="A6705">
        <v>6701</v>
      </c>
      <c r="B6705" s="14">
        <f>'EstRev 5-10'!D228</f>
        <v>0</v>
      </c>
      <c r="C6705" s="5">
        <f t="shared" si="103"/>
        <v>6701</v>
      </c>
      <c r="D6705" s="5" t="s">
        <v>187</v>
      </c>
    </row>
    <row r="6706" spans="1:4" x14ac:dyDescent="0.2">
      <c r="A6706">
        <v>6702</v>
      </c>
      <c r="B6706" s="14">
        <f>'EstRev 5-10'!D229</f>
        <v>0</v>
      </c>
      <c r="C6706" s="5">
        <f t="shared" si="103"/>
        <v>6702</v>
      </c>
      <c r="D6706" s="5" t="s">
        <v>187</v>
      </c>
    </row>
    <row r="6707" spans="1:4" x14ac:dyDescent="0.2">
      <c r="A6707">
        <v>6703</v>
      </c>
      <c r="B6707" s="14">
        <f>'EstRev 5-10'!D230</f>
        <v>0</v>
      </c>
      <c r="C6707" s="5">
        <f t="shared" si="103"/>
        <v>6703</v>
      </c>
      <c r="D6707" s="5" t="s">
        <v>187</v>
      </c>
    </row>
    <row r="6708" spans="1:4" x14ac:dyDescent="0.2">
      <c r="A6708">
        <v>6704</v>
      </c>
      <c r="B6708" s="14">
        <f>'EstRev 5-10'!D231</f>
        <v>0</v>
      </c>
      <c r="C6708" s="5">
        <f t="shared" si="103"/>
        <v>6704</v>
      </c>
      <c r="D6708" s="5" t="s">
        <v>187</v>
      </c>
    </row>
    <row r="6709" spans="1:4" x14ac:dyDescent="0.2">
      <c r="A6709">
        <v>6705</v>
      </c>
      <c r="B6709" s="14">
        <f>'EstRev 5-10'!D232</f>
        <v>0</v>
      </c>
      <c r="C6709" s="5">
        <f t="shared" si="103"/>
        <v>6705</v>
      </c>
      <c r="D6709" s="5" t="s">
        <v>187</v>
      </c>
    </row>
    <row r="6710" spans="1:4" x14ac:dyDescent="0.2">
      <c r="A6710">
        <v>6706</v>
      </c>
      <c r="B6710" s="14">
        <f>'EstRev 5-10'!D233</f>
        <v>0</v>
      </c>
      <c r="C6710" s="5">
        <f t="shared" si="103"/>
        <v>6706</v>
      </c>
      <c r="D6710" s="5" t="s">
        <v>187</v>
      </c>
    </row>
    <row r="6711" spans="1:4" x14ac:dyDescent="0.2">
      <c r="A6711">
        <v>6707</v>
      </c>
      <c r="B6711" s="14">
        <f>'EstRev 5-10'!D234</f>
        <v>0</v>
      </c>
      <c r="C6711" s="5">
        <f t="shared" si="103"/>
        <v>6707</v>
      </c>
      <c r="D6711" s="5" t="s">
        <v>187</v>
      </c>
    </row>
    <row r="6712" spans="1:4" x14ac:dyDescent="0.2">
      <c r="A6712">
        <v>6708</v>
      </c>
      <c r="B6712" s="14">
        <f>'EstRev 5-10'!D235</f>
        <v>0</v>
      </c>
      <c r="C6712" s="5">
        <f t="shared" si="103"/>
        <v>6708</v>
      </c>
      <c r="D6712" s="5" t="s">
        <v>187</v>
      </c>
    </row>
    <row r="6713" spans="1:4" x14ac:dyDescent="0.2">
      <c r="A6713">
        <v>6709</v>
      </c>
      <c r="B6713" s="14">
        <f>'EstRev 5-10'!D236</f>
        <v>0</v>
      </c>
      <c r="C6713" s="5">
        <f t="shared" si="103"/>
        <v>6709</v>
      </c>
      <c r="D6713" s="5" t="s">
        <v>187</v>
      </c>
    </row>
    <row r="6714" spans="1:4" x14ac:dyDescent="0.2">
      <c r="A6714">
        <v>6710</v>
      </c>
      <c r="B6714" s="14">
        <f>'EstRev 5-10'!D237</f>
        <v>0</v>
      </c>
      <c r="C6714" s="5">
        <f t="shared" si="103"/>
        <v>6710</v>
      </c>
      <c r="D6714" s="5" t="s">
        <v>187</v>
      </c>
    </row>
    <row r="6715" spans="1:4" x14ac:dyDescent="0.2">
      <c r="A6715">
        <v>6711</v>
      </c>
      <c r="B6715" s="14">
        <f>'EstRev 5-10'!D238</f>
        <v>0</v>
      </c>
      <c r="C6715" s="5">
        <f t="shared" si="103"/>
        <v>6711</v>
      </c>
      <c r="D6715" s="5" t="s">
        <v>187</v>
      </c>
    </row>
    <row r="6716" spans="1:4" x14ac:dyDescent="0.2">
      <c r="A6716">
        <v>6712</v>
      </c>
      <c r="B6716" s="14">
        <f>'EstRev 5-10'!D239</f>
        <v>0</v>
      </c>
      <c r="C6716" s="5">
        <f t="shared" si="103"/>
        <v>6712</v>
      </c>
      <c r="D6716" s="5" t="s">
        <v>187</v>
      </c>
    </row>
    <row r="6717" spans="1:4" x14ac:dyDescent="0.2">
      <c r="A6717">
        <v>6713</v>
      </c>
      <c r="B6717" s="14">
        <f>'EstRev 5-10'!D240</f>
        <v>0</v>
      </c>
      <c r="C6717" s="5">
        <f t="shared" si="103"/>
        <v>6713</v>
      </c>
      <c r="D6717" s="5" t="s">
        <v>187</v>
      </c>
    </row>
    <row r="6718" spans="1:4" x14ac:dyDescent="0.2">
      <c r="A6718">
        <v>6714</v>
      </c>
      <c r="B6718" s="14">
        <f>'EstRev 5-10'!D241</f>
        <v>0</v>
      </c>
      <c r="C6718" s="5">
        <f t="shared" si="103"/>
        <v>6714</v>
      </c>
      <c r="D6718" s="5" t="s">
        <v>187</v>
      </c>
    </row>
    <row r="6719" spans="1:4" x14ac:dyDescent="0.2">
      <c r="A6719">
        <v>6715</v>
      </c>
      <c r="B6719" s="14">
        <f>'EstRev 5-10'!D242</f>
        <v>0</v>
      </c>
      <c r="C6719" s="5">
        <f t="shared" si="103"/>
        <v>6715</v>
      </c>
      <c r="D6719" s="5" t="s">
        <v>187</v>
      </c>
    </row>
    <row r="6720" spans="1:4" x14ac:dyDescent="0.2">
      <c r="A6720">
        <v>6716</v>
      </c>
      <c r="B6720" s="14">
        <f>'EstRev 5-10'!D243</f>
        <v>0</v>
      </c>
      <c r="C6720" s="5">
        <f t="shared" si="103"/>
        <v>6716</v>
      </c>
      <c r="D6720" s="5" t="s">
        <v>187</v>
      </c>
    </row>
    <row r="6721" spans="1:4" x14ac:dyDescent="0.2">
      <c r="A6721">
        <v>6717</v>
      </c>
      <c r="B6721" s="14">
        <f>'EstRev 5-10'!D244</f>
        <v>0</v>
      </c>
      <c r="C6721" s="5">
        <f t="shared" si="103"/>
        <v>6717</v>
      </c>
      <c r="D6721" s="5" t="s">
        <v>187</v>
      </c>
    </row>
    <row r="6722" spans="1:4" x14ac:dyDescent="0.2">
      <c r="A6722">
        <v>6718</v>
      </c>
      <c r="B6722" s="14">
        <f>'EstRev 5-10'!D245</f>
        <v>0</v>
      </c>
      <c r="C6722" s="5">
        <f t="shared" si="103"/>
        <v>6718</v>
      </c>
      <c r="D6722" s="5" t="s">
        <v>187</v>
      </c>
    </row>
    <row r="6723" spans="1:4" x14ac:dyDescent="0.2">
      <c r="A6723">
        <v>6719</v>
      </c>
      <c r="B6723" s="14">
        <f>'EstRev 5-10'!D246</f>
        <v>0</v>
      </c>
      <c r="C6723" s="5">
        <f t="shared" si="103"/>
        <v>6719</v>
      </c>
      <c r="D6723" s="5" t="s">
        <v>187</v>
      </c>
    </row>
    <row r="6724" spans="1:4" x14ac:dyDescent="0.2">
      <c r="A6724">
        <v>6720</v>
      </c>
      <c r="B6724" s="14">
        <f>'EstRev 5-10'!D247</f>
        <v>0</v>
      </c>
      <c r="C6724" s="5">
        <f t="shared" si="103"/>
        <v>6720</v>
      </c>
      <c r="D6724" s="5" t="s">
        <v>187</v>
      </c>
    </row>
    <row r="6725" spans="1:4" x14ac:dyDescent="0.2">
      <c r="A6725">
        <v>6721</v>
      </c>
      <c r="B6725" s="14">
        <f>'EstRev 5-10'!D248</f>
        <v>0</v>
      </c>
      <c r="C6725" s="5">
        <f t="shared" si="103"/>
        <v>6721</v>
      </c>
      <c r="D6725" s="5" t="s">
        <v>187</v>
      </c>
    </row>
    <row r="6726" spans="1:4" x14ac:dyDescent="0.2">
      <c r="A6726">
        <v>6722</v>
      </c>
      <c r="B6726" s="14">
        <f>'EstRev 5-10'!D249</f>
        <v>0</v>
      </c>
      <c r="C6726" s="5">
        <f t="shared" si="103"/>
        <v>6722</v>
      </c>
      <c r="D6726" s="5" t="s">
        <v>187</v>
      </c>
    </row>
    <row r="6727" spans="1:4" x14ac:dyDescent="0.2">
      <c r="A6727">
        <v>6723</v>
      </c>
      <c r="B6727" s="14">
        <f>'EstRev 5-10'!D250</f>
        <v>0</v>
      </c>
      <c r="C6727" s="5">
        <f t="shared" ref="C6727:C6790" si="104">A6727-B6727</f>
        <v>6723</v>
      </c>
      <c r="D6727" s="5" t="s">
        <v>187</v>
      </c>
    </row>
    <row r="6728" spans="1:4" x14ac:dyDescent="0.2">
      <c r="A6728">
        <v>6724</v>
      </c>
      <c r="B6728" s="14">
        <f>'EstRev 5-10'!D251</f>
        <v>0</v>
      </c>
      <c r="C6728" s="5">
        <f t="shared" si="104"/>
        <v>6724</v>
      </c>
      <c r="D6728" s="5" t="s">
        <v>187</v>
      </c>
    </row>
    <row r="6729" spans="1:4" x14ac:dyDescent="0.2">
      <c r="A6729">
        <v>6725</v>
      </c>
      <c r="B6729" s="14">
        <f>'EstRev 5-10'!E222</f>
        <v>0</v>
      </c>
      <c r="C6729" s="5">
        <f t="shared" si="104"/>
        <v>6725</v>
      </c>
      <c r="D6729" s="5" t="s">
        <v>187</v>
      </c>
    </row>
    <row r="6730" spans="1:4" x14ac:dyDescent="0.2">
      <c r="A6730" s="3">
        <v>6726</v>
      </c>
      <c r="C6730" s="5">
        <f t="shared" si="104"/>
        <v>6726</v>
      </c>
      <c r="D6730" s="5" t="s">
        <v>187</v>
      </c>
    </row>
    <row r="6731" spans="1:4" x14ac:dyDescent="0.2">
      <c r="A6731">
        <v>6727</v>
      </c>
      <c r="B6731" s="14">
        <f>'EstRev 5-10'!E224</f>
        <v>0</v>
      </c>
      <c r="C6731" s="5">
        <f t="shared" si="104"/>
        <v>6727</v>
      </c>
      <c r="D6731" s="5" t="s">
        <v>187</v>
      </c>
    </row>
    <row r="6732" spans="1:4" x14ac:dyDescent="0.2">
      <c r="A6732">
        <v>6728</v>
      </c>
      <c r="B6732" s="14">
        <f>'EstRev 5-10'!E225</f>
        <v>0</v>
      </c>
      <c r="C6732" s="5">
        <f t="shared" si="104"/>
        <v>6728</v>
      </c>
      <c r="D6732" s="5" t="s">
        <v>187</v>
      </c>
    </row>
    <row r="6733" spans="1:4" x14ac:dyDescent="0.2">
      <c r="A6733">
        <v>6729</v>
      </c>
      <c r="B6733" s="14">
        <f>'EstRev 5-10'!E226</f>
        <v>0</v>
      </c>
      <c r="C6733" s="5">
        <f t="shared" si="104"/>
        <v>6729</v>
      </c>
      <c r="D6733" s="5" t="s">
        <v>187</v>
      </c>
    </row>
    <row r="6734" spans="1:4" x14ac:dyDescent="0.2">
      <c r="A6734">
        <v>6730</v>
      </c>
      <c r="B6734" s="14">
        <f>'EstRev 5-10'!E227</f>
        <v>0</v>
      </c>
      <c r="C6734" s="5">
        <f t="shared" si="104"/>
        <v>6730</v>
      </c>
      <c r="D6734" s="5" t="s">
        <v>187</v>
      </c>
    </row>
    <row r="6735" spans="1:4" x14ac:dyDescent="0.2">
      <c r="A6735">
        <v>6731</v>
      </c>
      <c r="B6735" s="14">
        <f>'EstRev 5-10'!E228</f>
        <v>0</v>
      </c>
      <c r="C6735" s="5">
        <f t="shared" si="104"/>
        <v>6731</v>
      </c>
      <c r="D6735" s="5" t="s">
        <v>187</v>
      </c>
    </row>
    <row r="6736" spans="1:4" x14ac:dyDescent="0.2">
      <c r="A6736">
        <v>6732</v>
      </c>
      <c r="B6736" s="14">
        <f>'EstRev 5-10'!E229</f>
        <v>0</v>
      </c>
      <c r="C6736" s="5">
        <f t="shared" si="104"/>
        <v>6732</v>
      </c>
      <c r="D6736" s="5" t="s">
        <v>187</v>
      </c>
    </row>
    <row r="6737" spans="1:4" x14ac:dyDescent="0.2">
      <c r="A6737">
        <v>6733</v>
      </c>
      <c r="B6737" s="14">
        <f>'EstRev 5-10'!E230</f>
        <v>0</v>
      </c>
      <c r="C6737" s="5">
        <f t="shared" si="104"/>
        <v>6733</v>
      </c>
      <c r="D6737" s="5" t="s">
        <v>187</v>
      </c>
    </row>
    <row r="6738" spans="1:4" x14ac:dyDescent="0.2">
      <c r="A6738">
        <v>6734</v>
      </c>
      <c r="B6738" s="14">
        <f>'EstRev 5-10'!E231</f>
        <v>0</v>
      </c>
      <c r="C6738" s="5">
        <f t="shared" si="104"/>
        <v>6734</v>
      </c>
      <c r="D6738" s="5" t="s">
        <v>187</v>
      </c>
    </row>
    <row r="6739" spans="1:4" x14ac:dyDescent="0.2">
      <c r="A6739" s="3">
        <v>6735</v>
      </c>
      <c r="C6739" s="5">
        <f t="shared" si="104"/>
        <v>6735</v>
      </c>
      <c r="D6739" s="5" t="s">
        <v>187</v>
      </c>
    </row>
    <row r="6740" spans="1:4" x14ac:dyDescent="0.2">
      <c r="A6740" s="3">
        <v>6736</v>
      </c>
      <c r="C6740" s="5">
        <f t="shared" si="104"/>
        <v>6736</v>
      </c>
      <c r="D6740" s="5" t="s">
        <v>187</v>
      </c>
    </row>
    <row r="6741" spans="1:4" x14ac:dyDescent="0.2">
      <c r="A6741">
        <v>6737</v>
      </c>
      <c r="B6741" s="14">
        <f>'EstRev 5-10'!E234</f>
        <v>0</v>
      </c>
      <c r="C6741" s="5">
        <f t="shared" si="104"/>
        <v>6737</v>
      </c>
      <c r="D6741" s="5" t="s">
        <v>187</v>
      </c>
    </row>
    <row r="6742" spans="1:4" x14ac:dyDescent="0.2">
      <c r="A6742">
        <v>6738</v>
      </c>
      <c r="B6742" s="14">
        <f>'EstRev 5-10'!E235</f>
        <v>0</v>
      </c>
      <c r="C6742" s="5">
        <f t="shared" si="104"/>
        <v>6738</v>
      </c>
      <c r="D6742" s="5" t="s">
        <v>187</v>
      </c>
    </row>
    <row r="6743" spans="1:4" x14ac:dyDescent="0.2">
      <c r="A6743">
        <v>6739</v>
      </c>
      <c r="B6743" s="14">
        <f>'EstRev 5-10'!E236</f>
        <v>0</v>
      </c>
      <c r="C6743" s="5">
        <f t="shared" si="104"/>
        <v>6739</v>
      </c>
      <c r="D6743" s="5" t="s">
        <v>187</v>
      </c>
    </row>
    <row r="6744" spans="1:4" x14ac:dyDescent="0.2">
      <c r="A6744">
        <v>6740</v>
      </c>
      <c r="B6744" s="14">
        <f>'EstRev 5-10'!E237</f>
        <v>0</v>
      </c>
      <c r="C6744" s="5">
        <f t="shared" si="104"/>
        <v>6740</v>
      </c>
      <c r="D6744" s="5" t="s">
        <v>187</v>
      </c>
    </row>
    <row r="6745" spans="1:4" x14ac:dyDescent="0.2">
      <c r="A6745">
        <v>6741</v>
      </c>
      <c r="B6745" s="14">
        <f>'EstRev 5-10'!E238</f>
        <v>0</v>
      </c>
      <c r="C6745" s="5">
        <f t="shared" si="104"/>
        <v>6741</v>
      </c>
      <c r="D6745" s="5" t="s">
        <v>187</v>
      </c>
    </row>
    <row r="6746" spans="1:4" x14ac:dyDescent="0.2">
      <c r="A6746">
        <v>6742</v>
      </c>
      <c r="B6746" s="14">
        <f>'EstRev 5-10'!E239</f>
        <v>0</v>
      </c>
      <c r="C6746" s="5">
        <f t="shared" si="104"/>
        <v>6742</v>
      </c>
      <c r="D6746" s="5" t="s">
        <v>187</v>
      </c>
    </row>
    <row r="6747" spans="1:4" x14ac:dyDescent="0.2">
      <c r="A6747">
        <v>6743</v>
      </c>
      <c r="B6747" s="14">
        <f>'EstRev 5-10'!E240</f>
        <v>0</v>
      </c>
      <c r="C6747" s="5">
        <f t="shared" si="104"/>
        <v>6743</v>
      </c>
      <c r="D6747" s="5" t="s">
        <v>187</v>
      </c>
    </row>
    <row r="6748" spans="1:4" x14ac:dyDescent="0.2">
      <c r="A6748">
        <v>6744</v>
      </c>
      <c r="B6748" s="14">
        <f>'EstRev 5-10'!E241</f>
        <v>0</v>
      </c>
      <c r="C6748" s="5">
        <f t="shared" si="104"/>
        <v>6744</v>
      </c>
      <c r="D6748" s="5" t="s">
        <v>187</v>
      </c>
    </row>
    <row r="6749" spans="1:4" x14ac:dyDescent="0.2">
      <c r="A6749">
        <v>6745</v>
      </c>
      <c r="B6749" s="14">
        <f>'EstRev 5-10'!E242</f>
        <v>0</v>
      </c>
      <c r="C6749" s="5">
        <f t="shared" si="104"/>
        <v>6745</v>
      </c>
      <c r="D6749" s="5" t="s">
        <v>187</v>
      </c>
    </row>
    <row r="6750" spans="1:4" x14ac:dyDescent="0.2">
      <c r="A6750">
        <v>6746</v>
      </c>
      <c r="B6750" s="14">
        <f>'EstRev 5-10'!E243</f>
        <v>0</v>
      </c>
      <c r="C6750" s="5">
        <f t="shared" si="104"/>
        <v>6746</v>
      </c>
      <c r="D6750" s="5" t="s">
        <v>187</v>
      </c>
    </row>
    <row r="6751" spans="1:4" x14ac:dyDescent="0.2">
      <c r="A6751">
        <v>6747</v>
      </c>
      <c r="B6751" s="14">
        <f>'EstRev 5-10'!E244</f>
        <v>0</v>
      </c>
      <c r="C6751" s="5">
        <f t="shared" si="104"/>
        <v>6747</v>
      </c>
      <c r="D6751" s="5" t="s">
        <v>187</v>
      </c>
    </row>
    <row r="6752" spans="1:4" x14ac:dyDescent="0.2">
      <c r="A6752">
        <v>6748</v>
      </c>
      <c r="B6752" s="14">
        <f>'EstRev 5-10'!E245</f>
        <v>0</v>
      </c>
      <c r="C6752" s="5">
        <f t="shared" si="104"/>
        <v>6748</v>
      </c>
      <c r="D6752" s="5" t="s">
        <v>187</v>
      </c>
    </row>
    <row r="6753" spans="1:4" x14ac:dyDescent="0.2">
      <c r="A6753">
        <v>6749</v>
      </c>
      <c r="B6753" s="14">
        <f>'EstRev 5-10'!E246</f>
        <v>0</v>
      </c>
      <c r="C6753" s="5">
        <f t="shared" si="104"/>
        <v>6749</v>
      </c>
      <c r="D6753" s="5" t="s">
        <v>187</v>
      </c>
    </row>
    <row r="6754" spans="1:4" x14ac:dyDescent="0.2">
      <c r="A6754">
        <v>6750</v>
      </c>
      <c r="B6754" s="14">
        <f>'EstRev 5-10'!E247</f>
        <v>0</v>
      </c>
      <c r="C6754" s="5">
        <f t="shared" si="104"/>
        <v>6750</v>
      </c>
      <c r="D6754" s="5" t="s">
        <v>187</v>
      </c>
    </row>
    <row r="6755" spans="1:4" x14ac:dyDescent="0.2">
      <c r="A6755">
        <v>6751</v>
      </c>
      <c r="B6755" s="14">
        <f>'EstRev 5-10'!E248</f>
        <v>0</v>
      </c>
      <c r="C6755" s="5">
        <f t="shared" si="104"/>
        <v>6751</v>
      </c>
      <c r="D6755" s="5" t="s">
        <v>187</v>
      </c>
    </row>
    <row r="6756" spans="1:4" x14ac:dyDescent="0.2">
      <c r="A6756">
        <v>6752</v>
      </c>
      <c r="B6756" s="14">
        <f>'EstRev 5-10'!E249</f>
        <v>0</v>
      </c>
      <c r="C6756" s="5">
        <f t="shared" si="104"/>
        <v>6752</v>
      </c>
      <c r="D6756" s="5" t="s">
        <v>187</v>
      </c>
    </row>
    <row r="6757" spans="1:4" x14ac:dyDescent="0.2">
      <c r="A6757">
        <v>6753</v>
      </c>
      <c r="B6757" s="14">
        <f>'EstRev 5-10'!E250</f>
        <v>0</v>
      </c>
      <c r="C6757" s="5">
        <f t="shared" si="104"/>
        <v>6753</v>
      </c>
      <c r="D6757" s="5" t="s">
        <v>187</v>
      </c>
    </row>
    <row r="6758" spans="1:4" x14ac:dyDescent="0.2">
      <c r="A6758">
        <v>6754</v>
      </c>
      <c r="B6758" s="14">
        <f>'EstRev 5-10'!E251</f>
        <v>0</v>
      </c>
      <c r="C6758" s="5">
        <f t="shared" si="104"/>
        <v>6754</v>
      </c>
      <c r="D6758" s="5" t="s">
        <v>187</v>
      </c>
    </row>
    <row r="6759" spans="1:4" x14ac:dyDescent="0.2">
      <c r="A6759">
        <v>6755</v>
      </c>
      <c r="B6759" s="14">
        <f>'EstRev 5-10'!F222</f>
        <v>0</v>
      </c>
      <c r="C6759" s="5">
        <f t="shared" si="104"/>
        <v>6755</v>
      </c>
      <c r="D6759" s="5" t="s">
        <v>187</v>
      </c>
    </row>
    <row r="6760" spans="1:4" x14ac:dyDescent="0.2">
      <c r="A6760">
        <v>6756</v>
      </c>
      <c r="B6760" s="14">
        <f>'EstRev 5-10'!F223</f>
        <v>0</v>
      </c>
      <c r="C6760" s="5">
        <f t="shared" si="104"/>
        <v>6756</v>
      </c>
      <c r="D6760" s="5" t="s">
        <v>187</v>
      </c>
    </row>
    <row r="6761" spans="1:4" x14ac:dyDescent="0.2">
      <c r="A6761">
        <v>6757</v>
      </c>
      <c r="B6761" s="14">
        <f>'EstRev 5-10'!F224</f>
        <v>0</v>
      </c>
      <c r="C6761" s="5">
        <f t="shared" si="104"/>
        <v>6757</v>
      </c>
      <c r="D6761" s="5" t="s">
        <v>187</v>
      </c>
    </row>
    <row r="6762" spans="1:4" x14ac:dyDescent="0.2">
      <c r="A6762">
        <v>6758</v>
      </c>
      <c r="B6762" s="14">
        <f>'EstRev 5-10'!F225</f>
        <v>0</v>
      </c>
      <c r="C6762" s="5">
        <f t="shared" si="104"/>
        <v>6758</v>
      </c>
      <c r="D6762" s="5" t="s">
        <v>187</v>
      </c>
    </row>
    <row r="6763" spans="1:4" x14ac:dyDescent="0.2">
      <c r="A6763">
        <v>6759</v>
      </c>
      <c r="B6763" s="14">
        <f>'EstRev 5-10'!F226</f>
        <v>0</v>
      </c>
      <c r="C6763" s="5">
        <f t="shared" si="104"/>
        <v>6759</v>
      </c>
      <c r="D6763" s="5" t="s">
        <v>187</v>
      </c>
    </row>
    <row r="6764" spans="1:4" x14ac:dyDescent="0.2">
      <c r="A6764">
        <v>6760</v>
      </c>
      <c r="B6764" s="14">
        <f>'EstRev 5-10'!F227</f>
        <v>0</v>
      </c>
      <c r="C6764" s="5">
        <f t="shared" si="104"/>
        <v>6760</v>
      </c>
      <c r="D6764" s="5" t="s">
        <v>187</v>
      </c>
    </row>
    <row r="6765" spans="1:4" x14ac:dyDescent="0.2">
      <c r="A6765">
        <v>6761</v>
      </c>
      <c r="B6765" s="14">
        <f>'EstRev 5-10'!F228</f>
        <v>0</v>
      </c>
      <c r="C6765" s="5">
        <f t="shared" si="104"/>
        <v>6761</v>
      </c>
      <c r="D6765" s="5" t="s">
        <v>187</v>
      </c>
    </row>
    <row r="6766" spans="1:4" x14ac:dyDescent="0.2">
      <c r="A6766">
        <v>6762</v>
      </c>
      <c r="B6766" s="14">
        <f>'EstRev 5-10'!F229</f>
        <v>0</v>
      </c>
      <c r="C6766" s="5">
        <f t="shared" si="104"/>
        <v>6762</v>
      </c>
      <c r="D6766" s="5" t="s">
        <v>187</v>
      </c>
    </row>
    <row r="6767" spans="1:4" x14ac:dyDescent="0.2">
      <c r="A6767">
        <v>6763</v>
      </c>
      <c r="B6767" s="14">
        <f>'EstRev 5-10'!F230</f>
        <v>0</v>
      </c>
      <c r="C6767" s="5">
        <f t="shared" si="104"/>
        <v>6763</v>
      </c>
      <c r="D6767" s="5" t="s">
        <v>187</v>
      </c>
    </row>
    <row r="6768" spans="1:4" x14ac:dyDescent="0.2">
      <c r="A6768">
        <v>6764</v>
      </c>
      <c r="B6768" s="14">
        <f>'EstRev 5-10'!F231</f>
        <v>0</v>
      </c>
      <c r="C6768" s="5">
        <f t="shared" si="104"/>
        <v>6764</v>
      </c>
      <c r="D6768" s="5" t="s">
        <v>187</v>
      </c>
    </row>
    <row r="6769" spans="1:4" x14ac:dyDescent="0.2">
      <c r="A6769">
        <v>6765</v>
      </c>
      <c r="B6769" s="14">
        <f>'EstRev 5-10'!F232</f>
        <v>0</v>
      </c>
      <c r="C6769" s="5">
        <f t="shared" si="104"/>
        <v>6765</v>
      </c>
      <c r="D6769" s="5" t="s">
        <v>187</v>
      </c>
    </row>
    <row r="6770" spans="1:4" x14ac:dyDescent="0.2">
      <c r="A6770" s="3">
        <v>6766</v>
      </c>
      <c r="C6770" s="5">
        <f t="shared" si="104"/>
        <v>6766</v>
      </c>
      <c r="D6770" s="5" t="s">
        <v>187</v>
      </c>
    </row>
    <row r="6771" spans="1:4" x14ac:dyDescent="0.2">
      <c r="A6771">
        <v>6767</v>
      </c>
      <c r="B6771" s="14">
        <f>'EstRev 5-10'!F234</f>
        <v>0</v>
      </c>
      <c r="C6771" s="5">
        <f t="shared" si="104"/>
        <v>6767</v>
      </c>
      <c r="D6771" s="5" t="s">
        <v>187</v>
      </c>
    </row>
    <row r="6772" spans="1:4" x14ac:dyDescent="0.2">
      <c r="A6772">
        <v>6768</v>
      </c>
      <c r="B6772" s="14">
        <f>'EstRev 5-10'!F235</f>
        <v>0</v>
      </c>
      <c r="C6772" s="5">
        <f t="shared" si="104"/>
        <v>6768</v>
      </c>
      <c r="D6772" s="5" t="s">
        <v>187</v>
      </c>
    </row>
    <row r="6773" spans="1:4" x14ac:dyDescent="0.2">
      <c r="A6773">
        <v>6769</v>
      </c>
      <c r="B6773" s="14">
        <f>'EstRev 5-10'!F236</f>
        <v>0</v>
      </c>
      <c r="C6773" s="5">
        <f t="shared" si="104"/>
        <v>6769</v>
      </c>
      <c r="D6773" s="5" t="s">
        <v>187</v>
      </c>
    </row>
    <row r="6774" spans="1:4" x14ac:dyDescent="0.2">
      <c r="A6774">
        <v>6770</v>
      </c>
      <c r="B6774" s="14">
        <f>'EstRev 5-10'!F237</f>
        <v>0</v>
      </c>
      <c r="C6774" s="5">
        <f t="shared" si="104"/>
        <v>6770</v>
      </c>
      <c r="D6774" s="5" t="s">
        <v>187</v>
      </c>
    </row>
    <row r="6775" spans="1:4" x14ac:dyDescent="0.2">
      <c r="A6775">
        <v>6771</v>
      </c>
      <c r="B6775" s="14">
        <f>'EstRev 5-10'!F238</f>
        <v>0</v>
      </c>
      <c r="C6775" s="5">
        <f t="shared" si="104"/>
        <v>6771</v>
      </c>
      <c r="D6775" s="5" t="s">
        <v>187</v>
      </c>
    </row>
    <row r="6776" spans="1:4" x14ac:dyDescent="0.2">
      <c r="A6776">
        <v>6772</v>
      </c>
      <c r="B6776" s="14">
        <f>'EstRev 5-10'!F239</f>
        <v>0</v>
      </c>
      <c r="C6776" s="5">
        <f t="shared" si="104"/>
        <v>6772</v>
      </c>
      <c r="D6776" s="5" t="s">
        <v>187</v>
      </c>
    </row>
    <row r="6777" spans="1:4" x14ac:dyDescent="0.2">
      <c r="A6777">
        <v>6773</v>
      </c>
      <c r="B6777" s="14">
        <f>'EstRev 5-10'!F240</f>
        <v>0</v>
      </c>
      <c r="C6777" s="5">
        <f t="shared" si="104"/>
        <v>6773</v>
      </c>
      <c r="D6777" s="5" t="s">
        <v>187</v>
      </c>
    </row>
    <row r="6778" spans="1:4" x14ac:dyDescent="0.2">
      <c r="A6778">
        <v>6774</v>
      </c>
      <c r="B6778" s="14">
        <f>'EstRev 5-10'!F241</f>
        <v>0</v>
      </c>
      <c r="C6778" s="5">
        <f t="shared" si="104"/>
        <v>6774</v>
      </c>
      <c r="D6778" s="5" t="s">
        <v>187</v>
      </c>
    </row>
    <row r="6779" spans="1:4" x14ac:dyDescent="0.2">
      <c r="A6779">
        <v>6775</v>
      </c>
      <c r="B6779" s="14">
        <f>'EstRev 5-10'!F242</f>
        <v>0</v>
      </c>
      <c r="C6779" s="5">
        <f t="shared" si="104"/>
        <v>6775</v>
      </c>
      <c r="D6779" s="5" t="s">
        <v>187</v>
      </c>
    </row>
    <row r="6780" spans="1:4" x14ac:dyDescent="0.2">
      <c r="A6780">
        <v>6776</v>
      </c>
      <c r="B6780" s="14">
        <f>'EstRev 5-10'!F243</f>
        <v>0</v>
      </c>
      <c r="C6780" s="5">
        <f t="shared" si="104"/>
        <v>6776</v>
      </c>
      <c r="D6780" s="5" t="s">
        <v>187</v>
      </c>
    </row>
    <row r="6781" spans="1:4" x14ac:dyDescent="0.2">
      <c r="A6781">
        <v>6777</v>
      </c>
      <c r="B6781" s="14">
        <f>'EstRev 5-10'!F244</f>
        <v>0</v>
      </c>
      <c r="C6781" s="5">
        <f t="shared" si="104"/>
        <v>6777</v>
      </c>
      <c r="D6781" s="5" t="s">
        <v>187</v>
      </c>
    </row>
    <row r="6782" spans="1:4" x14ac:dyDescent="0.2">
      <c r="A6782">
        <v>6778</v>
      </c>
      <c r="B6782" s="14">
        <f>'EstRev 5-10'!F245</f>
        <v>0</v>
      </c>
      <c r="C6782" s="5">
        <f t="shared" si="104"/>
        <v>6778</v>
      </c>
      <c r="D6782" s="5" t="s">
        <v>187</v>
      </c>
    </row>
    <row r="6783" spans="1:4" x14ac:dyDescent="0.2">
      <c r="A6783">
        <v>6779</v>
      </c>
      <c r="B6783" s="14">
        <f>'EstRev 5-10'!F246</f>
        <v>0</v>
      </c>
      <c r="C6783" s="5">
        <f t="shared" si="104"/>
        <v>6779</v>
      </c>
      <c r="D6783" s="5" t="s">
        <v>187</v>
      </c>
    </row>
    <row r="6784" spans="1:4" x14ac:dyDescent="0.2">
      <c r="A6784">
        <v>6780</v>
      </c>
      <c r="B6784" s="14">
        <f>'EstRev 5-10'!F247</f>
        <v>0</v>
      </c>
      <c r="C6784" s="5">
        <f t="shared" si="104"/>
        <v>6780</v>
      </c>
      <c r="D6784" s="5" t="s">
        <v>187</v>
      </c>
    </row>
    <row r="6785" spans="1:4" x14ac:dyDescent="0.2">
      <c r="A6785">
        <v>6781</v>
      </c>
      <c r="B6785" s="14">
        <f>'EstRev 5-10'!F248</f>
        <v>0</v>
      </c>
      <c r="C6785" s="5">
        <f t="shared" si="104"/>
        <v>6781</v>
      </c>
      <c r="D6785" s="5" t="s">
        <v>187</v>
      </c>
    </row>
    <row r="6786" spans="1:4" x14ac:dyDescent="0.2">
      <c r="A6786">
        <v>6782</v>
      </c>
      <c r="B6786" s="14">
        <f>'EstRev 5-10'!F249</f>
        <v>0</v>
      </c>
      <c r="C6786" s="5">
        <f t="shared" si="104"/>
        <v>6782</v>
      </c>
      <c r="D6786" s="5" t="s">
        <v>187</v>
      </c>
    </row>
    <row r="6787" spans="1:4" x14ac:dyDescent="0.2">
      <c r="A6787">
        <v>6783</v>
      </c>
      <c r="B6787" s="14">
        <f>'EstRev 5-10'!F250</f>
        <v>0</v>
      </c>
      <c r="C6787" s="5">
        <f t="shared" si="104"/>
        <v>6783</v>
      </c>
      <c r="D6787" s="5" t="s">
        <v>187</v>
      </c>
    </row>
    <row r="6788" spans="1:4" x14ac:dyDescent="0.2">
      <c r="A6788">
        <v>6784</v>
      </c>
      <c r="B6788" s="14">
        <f>'EstRev 5-10'!F251</f>
        <v>0</v>
      </c>
      <c r="C6788" s="5">
        <f t="shared" si="104"/>
        <v>6784</v>
      </c>
      <c r="D6788" s="5" t="s">
        <v>187</v>
      </c>
    </row>
    <row r="6789" spans="1:4" x14ac:dyDescent="0.2">
      <c r="A6789">
        <v>6785</v>
      </c>
      <c r="B6789" s="14">
        <f>'EstRev 5-10'!G222</f>
        <v>0</v>
      </c>
      <c r="C6789" s="5">
        <f t="shared" si="104"/>
        <v>6785</v>
      </c>
      <c r="D6789" s="5" t="s">
        <v>187</v>
      </c>
    </row>
    <row r="6790" spans="1:4" x14ac:dyDescent="0.2">
      <c r="A6790">
        <v>6786</v>
      </c>
      <c r="B6790" s="14">
        <f>'EstRev 5-10'!G223</f>
        <v>0</v>
      </c>
      <c r="C6790" s="5">
        <f t="shared" si="104"/>
        <v>6786</v>
      </c>
      <c r="D6790" s="5" t="s">
        <v>187</v>
      </c>
    </row>
    <row r="6791" spans="1:4" x14ac:dyDescent="0.2">
      <c r="A6791">
        <v>6787</v>
      </c>
      <c r="B6791" s="14">
        <f>'EstRev 5-10'!G224</f>
        <v>0</v>
      </c>
      <c r="C6791" s="5">
        <f t="shared" ref="C6791:C6854" si="105">A6791-B6791</f>
        <v>6787</v>
      </c>
      <c r="D6791" s="5" t="s">
        <v>187</v>
      </c>
    </row>
    <row r="6792" spans="1:4" x14ac:dyDescent="0.2">
      <c r="A6792">
        <v>6788</v>
      </c>
      <c r="B6792" s="14">
        <f>'EstRev 5-10'!G225</f>
        <v>0</v>
      </c>
      <c r="C6792" s="5">
        <f t="shared" si="105"/>
        <v>6788</v>
      </c>
      <c r="D6792" s="5" t="s">
        <v>187</v>
      </c>
    </row>
    <row r="6793" spans="1:4" x14ac:dyDescent="0.2">
      <c r="A6793">
        <v>6789</v>
      </c>
      <c r="B6793" s="14">
        <f>'EstRev 5-10'!G226</f>
        <v>0</v>
      </c>
      <c r="C6793" s="5">
        <f t="shared" si="105"/>
        <v>6789</v>
      </c>
      <c r="D6793" s="5" t="s">
        <v>187</v>
      </c>
    </row>
    <row r="6794" spans="1:4" x14ac:dyDescent="0.2">
      <c r="A6794">
        <v>6790</v>
      </c>
      <c r="B6794" s="14">
        <f>'EstRev 5-10'!G227</f>
        <v>0</v>
      </c>
      <c r="C6794" s="5">
        <f t="shared" si="105"/>
        <v>6790</v>
      </c>
      <c r="D6794" s="5" t="s">
        <v>187</v>
      </c>
    </row>
    <row r="6795" spans="1:4" x14ac:dyDescent="0.2">
      <c r="A6795">
        <v>6791</v>
      </c>
      <c r="B6795" s="14">
        <f>'EstRev 5-10'!G228</f>
        <v>0</v>
      </c>
      <c r="C6795" s="5">
        <f t="shared" si="105"/>
        <v>6791</v>
      </c>
      <c r="D6795" s="5" t="s">
        <v>187</v>
      </c>
    </row>
    <row r="6796" spans="1:4" x14ac:dyDescent="0.2">
      <c r="A6796">
        <v>6792</v>
      </c>
      <c r="B6796" s="14">
        <f>'EstRev 5-10'!G229</f>
        <v>0</v>
      </c>
      <c r="C6796" s="5">
        <f t="shared" si="105"/>
        <v>6792</v>
      </c>
      <c r="D6796" s="5" t="s">
        <v>187</v>
      </c>
    </row>
    <row r="6797" spans="1:4" x14ac:dyDescent="0.2">
      <c r="A6797">
        <v>6793</v>
      </c>
      <c r="B6797" s="14">
        <f>'EstRev 5-10'!G230</f>
        <v>0</v>
      </c>
      <c r="C6797" s="5">
        <f t="shared" si="105"/>
        <v>6793</v>
      </c>
      <c r="D6797" s="5" t="s">
        <v>187</v>
      </c>
    </row>
    <row r="6798" spans="1:4" x14ac:dyDescent="0.2">
      <c r="A6798">
        <v>6794</v>
      </c>
      <c r="B6798" s="14">
        <f>'EstRev 5-10'!G231</f>
        <v>0</v>
      </c>
      <c r="C6798" s="5">
        <f t="shared" si="105"/>
        <v>6794</v>
      </c>
      <c r="D6798" s="5" t="s">
        <v>187</v>
      </c>
    </row>
    <row r="6799" spans="1:4" x14ac:dyDescent="0.2">
      <c r="A6799">
        <v>6795</v>
      </c>
      <c r="B6799" s="14">
        <f>'EstRev 5-10'!G232</f>
        <v>0</v>
      </c>
      <c r="C6799" s="5">
        <f t="shared" si="105"/>
        <v>6795</v>
      </c>
      <c r="D6799" s="5" t="s">
        <v>187</v>
      </c>
    </row>
    <row r="6800" spans="1:4" x14ac:dyDescent="0.2">
      <c r="A6800" s="3">
        <v>6796</v>
      </c>
      <c r="C6800" s="5">
        <f t="shared" si="105"/>
        <v>6796</v>
      </c>
      <c r="D6800" s="5" t="s">
        <v>187</v>
      </c>
    </row>
    <row r="6801" spans="1:4" x14ac:dyDescent="0.2">
      <c r="A6801">
        <v>6797</v>
      </c>
      <c r="B6801" s="14">
        <f>'EstRev 5-10'!G234</f>
        <v>0</v>
      </c>
      <c r="C6801" s="5">
        <f t="shared" si="105"/>
        <v>6797</v>
      </c>
      <c r="D6801" s="5" t="s">
        <v>187</v>
      </c>
    </row>
    <row r="6802" spans="1:4" x14ac:dyDescent="0.2">
      <c r="A6802">
        <v>6798</v>
      </c>
      <c r="B6802" s="14">
        <f>'EstRev 5-10'!G235</f>
        <v>0</v>
      </c>
      <c r="C6802" s="5">
        <f t="shared" si="105"/>
        <v>6798</v>
      </c>
      <c r="D6802" s="5" t="s">
        <v>187</v>
      </c>
    </row>
    <row r="6803" spans="1:4" x14ac:dyDescent="0.2">
      <c r="A6803">
        <v>6799</v>
      </c>
      <c r="B6803" s="14">
        <f>'EstRev 5-10'!G236</f>
        <v>0</v>
      </c>
      <c r="C6803" s="5">
        <f t="shared" si="105"/>
        <v>6799</v>
      </c>
      <c r="D6803" s="5" t="s">
        <v>187</v>
      </c>
    </row>
    <row r="6804" spans="1:4" x14ac:dyDescent="0.2">
      <c r="A6804">
        <v>6800</v>
      </c>
      <c r="B6804" s="14">
        <f>'EstRev 5-10'!G237</f>
        <v>0</v>
      </c>
      <c r="C6804" s="5">
        <f t="shared" si="105"/>
        <v>6800</v>
      </c>
      <c r="D6804" s="5" t="s">
        <v>187</v>
      </c>
    </row>
    <row r="6805" spans="1:4" x14ac:dyDescent="0.2">
      <c r="A6805">
        <v>6801</v>
      </c>
      <c r="B6805" s="14">
        <f>'EstRev 5-10'!G238</f>
        <v>0</v>
      </c>
      <c r="C6805" s="5">
        <f t="shared" si="105"/>
        <v>6801</v>
      </c>
      <c r="D6805" s="5" t="s">
        <v>187</v>
      </c>
    </row>
    <row r="6806" spans="1:4" x14ac:dyDescent="0.2">
      <c r="A6806">
        <v>6802</v>
      </c>
      <c r="B6806" s="14">
        <f>'EstRev 5-10'!G239</f>
        <v>0</v>
      </c>
      <c r="C6806" s="5">
        <f t="shared" si="105"/>
        <v>6802</v>
      </c>
      <c r="D6806" s="5" t="s">
        <v>187</v>
      </c>
    </row>
    <row r="6807" spans="1:4" x14ac:dyDescent="0.2">
      <c r="A6807">
        <v>6803</v>
      </c>
      <c r="B6807" s="14">
        <f>'EstRev 5-10'!G240</f>
        <v>0</v>
      </c>
      <c r="C6807" s="5">
        <f t="shared" si="105"/>
        <v>6803</v>
      </c>
      <c r="D6807" s="5" t="s">
        <v>187</v>
      </c>
    </row>
    <row r="6808" spans="1:4" x14ac:dyDescent="0.2">
      <c r="A6808">
        <v>6804</v>
      </c>
      <c r="B6808" s="14">
        <f>'EstRev 5-10'!G241</f>
        <v>0</v>
      </c>
      <c r="C6808" s="5">
        <f t="shared" si="105"/>
        <v>6804</v>
      </c>
      <c r="D6808" s="5" t="s">
        <v>187</v>
      </c>
    </row>
    <row r="6809" spans="1:4" x14ac:dyDescent="0.2">
      <c r="A6809">
        <v>6805</v>
      </c>
      <c r="B6809" s="14">
        <f>'EstRev 5-10'!G242</f>
        <v>0</v>
      </c>
      <c r="C6809" s="5">
        <f t="shared" si="105"/>
        <v>6805</v>
      </c>
      <c r="D6809" s="5" t="s">
        <v>187</v>
      </c>
    </row>
    <row r="6810" spans="1:4" x14ac:dyDescent="0.2">
      <c r="A6810">
        <v>6806</v>
      </c>
      <c r="B6810" s="14">
        <f>'EstRev 5-10'!G243</f>
        <v>0</v>
      </c>
      <c r="C6810" s="5">
        <f t="shared" si="105"/>
        <v>6806</v>
      </c>
      <c r="D6810" s="5" t="s">
        <v>187</v>
      </c>
    </row>
    <row r="6811" spans="1:4" x14ac:dyDescent="0.2">
      <c r="A6811">
        <v>6807</v>
      </c>
      <c r="B6811" s="14">
        <f>'EstRev 5-10'!G244</f>
        <v>0</v>
      </c>
      <c r="C6811" s="5">
        <f t="shared" si="105"/>
        <v>6807</v>
      </c>
      <c r="D6811" s="5" t="s">
        <v>187</v>
      </c>
    </row>
    <row r="6812" spans="1:4" x14ac:dyDescent="0.2">
      <c r="A6812">
        <v>6808</v>
      </c>
      <c r="B6812" s="14">
        <f>'EstRev 5-10'!G245</f>
        <v>0</v>
      </c>
      <c r="C6812" s="5">
        <f t="shared" si="105"/>
        <v>6808</v>
      </c>
      <c r="D6812" s="5" t="s">
        <v>187</v>
      </c>
    </row>
    <row r="6813" spans="1:4" x14ac:dyDescent="0.2">
      <c r="A6813">
        <v>6809</v>
      </c>
      <c r="B6813" s="14">
        <f>'EstRev 5-10'!G246</f>
        <v>0</v>
      </c>
      <c r="C6813" s="5">
        <f t="shared" si="105"/>
        <v>6809</v>
      </c>
      <c r="D6813" s="5" t="s">
        <v>187</v>
      </c>
    </row>
    <row r="6814" spans="1:4" x14ac:dyDescent="0.2">
      <c r="A6814">
        <v>6810</v>
      </c>
      <c r="B6814" s="14">
        <f>'EstRev 5-10'!G247</f>
        <v>0</v>
      </c>
      <c r="C6814" s="5">
        <f t="shared" si="105"/>
        <v>6810</v>
      </c>
      <c r="D6814" s="5" t="s">
        <v>187</v>
      </c>
    </row>
    <row r="6815" spans="1:4" x14ac:dyDescent="0.2">
      <c r="A6815">
        <v>6811</v>
      </c>
      <c r="B6815" s="14">
        <f>'EstRev 5-10'!G248</f>
        <v>0</v>
      </c>
      <c r="C6815" s="5">
        <f t="shared" si="105"/>
        <v>6811</v>
      </c>
      <c r="D6815" s="5" t="s">
        <v>187</v>
      </c>
    </row>
    <row r="6816" spans="1:4" x14ac:dyDescent="0.2">
      <c r="A6816">
        <v>6812</v>
      </c>
      <c r="B6816" s="14">
        <f>'EstRev 5-10'!G249</f>
        <v>0</v>
      </c>
      <c r="C6816" s="5">
        <f t="shared" si="105"/>
        <v>6812</v>
      </c>
      <c r="D6816" s="5" t="s">
        <v>187</v>
      </c>
    </row>
    <row r="6817" spans="1:4" x14ac:dyDescent="0.2">
      <c r="A6817">
        <v>6813</v>
      </c>
      <c r="B6817" s="14">
        <f>'EstRev 5-10'!G250</f>
        <v>0</v>
      </c>
      <c r="C6817" s="5">
        <f t="shared" si="105"/>
        <v>6813</v>
      </c>
      <c r="D6817" s="5" t="s">
        <v>187</v>
      </c>
    </row>
    <row r="6818" spans="1:4" x14ac:dyDescent="0.2">
      <c r="A6818">
        <v>6814</v>
      </c>
      <c r="B6818" s="14">
        <f>'EstRev 5-10'!G251</f>
        <v>0</v>
      </c>
      <c r="C6818" s="5">
        <f t="shared" si="105"/>
        <v>6814</v>
      </c>
      <c r="D6818" s="5" t="s">
        <v>187</v>
      </c>
    </row>
    <row r="6819" spans="1:4" x14ac:dyDescent="0.2">
      <c r="A6819">
        <v>6815</v>
      </c>
      <c r="B6819" s="14">
        <f>'EstRev 5-10'!H222</f>
        <v>0</v>
      </c>
      <c r="C6819" s="5">
        <f t="shared" si="105"/>
        <v>6815</v>
      </c>
      <c r="D6819" s="5" t="s">
        <v>187</v>
      </c>
    </row>
    <row r="6820" spans="1:4" x14ac:dyDescent="0.2">
      <c r="A6820" s="3">
        <v>6816</v>
      </c>
      <c r="C6820" s="5">
        <f t="shared" si="105"/>
        <v>6816</v>
      </c>
      <c r="D6820" s="5" t="s">
        <v>187</v>
      </c>
    </row>
    <row r="6821" spans="1:4" x14ac:dyDescent="0.2">
      <c r="A6821">
        <v>6817</v>
      </c>
      <c r="B6821" s="14">
        <f>'EstRev 5-10'!H224</f>
        <v>0</v>
      </c>
      <c r="C6821" s="5">
        <f t="shared" si="105"/>
        <v>6817</v>
      </c>
      <c r="D6821" s="5" t="s">
        <v>187</v>
      </c>
    </row>
    <row r="6822" spans="1:4" x14ac:dyDescent="0.2">
      <c r="A6822">
        <v>6818</v>
      </c>
      <c r="B6822" s="14">
        <f>'EstRev 5-10'!H225</f>
        <v>0</v>
      </c>
      <c r="C6822" s="5">
        <f t="shared" si="105"/>
        <v>6818</v>
      </c>
      <c r="D6822" s="5" t="s">
        <v>187</v>
      </c>
    </row>
    <row r="6823" spans="1:4" x14ac:dyDescent="0.2">
      <c r="A6823">
        <v>6819</v>
      </c>
      <c r="B6823" s="14">
        <f>'EstRev 5-10'!H226</f>
        <v>0</v>
      </c>
      <c r="C6823" s="5">
        <f t="shared" si="105"/>
        <v>6819</v>
      </c>
      <c r="D6823" s="5" t="s">
        <v>187</v>
      </c>
    </row>
    <row r="6824" spans="1:4" x14ac:dyDescent="0.2">
      <c r="A6824">
        <v>6820</v>
      </c>
      <c r="B6824" s="14">
        <f>'EstRev 5-10'!H227</f>
        <v>0</v>
      </c>
      <c r="C6824" s="5">
        <f t="shared" si="105"/>
        <v>6820</v>
      </c>
      <c r="D6824" s="5" t="s">
        <v>187</v>
      </c>
    </row>
    <row r="6825" spans="1:4" x14ac:dyDescent="0.2">
      <c r="A6825">
        <v>6821</v>
      </c>
      <c r="B6825" s="14">
        <f>'EstRev 5-10'!H228</f>
        <v>0</v>
      </c>
      <c r="C6825" s="5">
        <f t="shared" si="105"/>
        <v>6821</v>
      </c>
      <c r="D6825" s="5" t="s">
        <v>187</v>
      </c>
    </row>
    <row r="6826" spans="1:4" x14ac:dyDescent="0.2">
      <c r="A6826">
        <v>6822</v>
      </c>
      <c r="B6826" s="14">
        <f>'EstRev 5-10'!H229</f>
        <v>0</v>
      </c>
      <c r="C6826" s="5">
        <f t="shared" si="105"/>
        <v>6822</v>
      </c>
      <c r="D6826" s="5" t="s">
        <v>187</v>
      </c>
    </row>
    <row r="6827" spans="1:4" x14ac:dyDescent="0.2">
      <c r="A6827">
        <v>6823</v>
      </c>
      <c r="B6827" s="14">
        <f>'EstRev 5-10'!H230</f>
        <v>0</v>
      </c>
      <c r="C6827" s="5">
        <f t="shared" si="105"/>
        <v>6823</v>
      </c>
      <c r="D6827" s="5" t="s">
        <v>187</v>
      </c>
    </row>
    <row r="6828" spans="1:4" x14ac:dyDescent="0.2">
      <c r="A6828">
        <v>6824</v>
      </c>
      <c r="B6828" s="14">
        <f>'EstRev 5-10'!H231</f>
        <v>0</v>
      </c>
      <c r="C6828" s="5">
        <f t="shared" si="105"/>
        <v>6824</v>
      </c>
      <c r="D6828" s="5" t="s">
        <v>187</v>
      </c>
    </row>
    <row r="6829" spans="1:4" x14ac:dyDescent="0.2">
      <c r="A6829" s="3">
        <v>6825</v>
      </c>
      <c r="C6829" s="5">
        <f t="shared" si="105"/>
        <v>6825</v>
      </c>
      <c r="D6829" s="5" t="s">
        <v>187</v>
      </c>
    </row>
    <row r="6830" spans="1:4" x14ac:dyDescent="0.2">
      <c r="A6830" s="3">
        <v>6826</v>
      </c>
      <c r="C6830" s="5">
        <f t="shared" si="105"/>
        <v>6826</v>
      </c>
      <c r="D6830" s="5" t="s">
        <v>187</v>
      </c>
    </row>
    <row r="6831" spans="1:4" x14ac:dyDescent="0.2">
      <c r="A6831">
        <v>6827</v>
      </c>
      <c r="B6831" s="14">
        <f>'EstRev 5-10'!H234</f>
        <v>0</v>
      </c>
      <c r="C6831" s="5">
        <f t="shared" si="105"/>
        <v>6827</v>
      </c>
      <c r="D6831" s="5" t="s">
        <v>187</v>
      </c>
    </row>
    <row r="6832" spans="1:4" x14ac:dyDescent="0.2">
      <c r="A6832">
        <v>6828</v>
      </c>
      <c r="B6832" s="14">
        <f>'EstRev 5-10'!H235</f>
        <v>0</v>
      </c>
      <c r="C6832" s="5">
        <f t="shared" si="105"/>
        <v>6828</v>
      </c>
      <c r="D6832" s="5" t="s">
        <v>187</v>
      </c>
    </row>
    <row r="6833" spans="1:4" x14ac:dyDescent="0.2">
      <c r="A6833">
        <v>6829</v>
      </c>
      <c r="B6833" s="14">
        <f>'EstRev 5-10'!H236</f>
        <v>0</v>
      </c>
      <c r="C6833" s="5">
        <f t="shared" si="105"/>
        <v>6829</v>
      </c>
      <c r="D6833" s="5" t="s">
        <v>187</v>
      </c>
    </row>
    <row r="6834" spans="1:4" x14ac:dyDescent="0.2">
      <c r="A6834">
        <v>6830</v>
      </c>
      <c r="B6834" s="14">
        <f>'EstRev 5-10'!H237</f>
        <v>0</v>
      </c>
      <c r="C6834" s="5">
        <f t="shared" si="105"/>
        <v>6830</v>
      </c>
      <c r="D6834" s="5" t="s">
        <v>187</v>
      </c>
    </row>
    <row r="6835" spans="1:4" x14ac:dyDescent="0.2">
      <c r="A6835">
        <v>6831</v>
      </c>
      <c r="B6835" s="14">
        <f>'EstRev 5-10'!H238</f>
        <v>0</v>
      </c>
      <c r="C6835" s="5">
        <f t="shared" si="105"/>
        <v>6831</v>
      </c>
      <c r="D6835" s="5" t="s">
        <v>187</v>
      </c>
    </row>
    <row r="6836" spans="1:4" x14ac:dyDescent="0.2">
      <c r="A6836">
        <v>6832</v>
      </c>
      <c r="B6836" s="14">
        <f>'EstRev 5-10'!H239</f>
        <v>0</v>
      </c>
      <c r="C6836" s="5">
        <f t="shared" si="105"/>
        <v>6832</v>
      </c>
      <c r="D6836" s="5" t="s">
        <v>187</v>
      </c>
    </row>
    <row r="6837" spans="1:4" x14ac:dyDescent="0.2">
      <c r="A6837">
        <v>6833</v>
      </c>
      <c r="B6837" s="14">
        <f>'EstRev 5-10'!H240</f>
        <v>0</v>
      </c>
      <c r="C6837" s="5">
        <f t="shared" si="105"/>
        <v>6833</v>
      </c>
      <c r="D6837" s="5" t="s">
        <v>187</v>
      </c>
    </row>
    <row r="6838" spans="1:4" x14ac:dyDescent="0.2">
      <c r="A6838">
        <v>6834</v>
      </c>
      <c r="B6838" s="14">
        <f>'EstRev 5-10'!H241</f>
        <v>0</v>
      </c>
      <c r="C6838" s="5">
        <f t="shared" si="105"/>
        <v>6834</v>
      </c>
      <c r="D6838" s="5" t="s">
        <v>187</v>
      </c>
    </row>
    <row r="6839" spans="1:4" x14ac:dyDescent="0.2">
      <c r="A6839">
        <v>6835</v>
      </c>
      <c r="B6839" s="14">
        <f>'EstRev 5-10'!H242</f>
        <v>0</v>
      </c>
      <c r="C6839" s="5">
        <f t="shared" si="105"/>
        <v>6835</v>
      </c>
      <c r="D6839" s="5" t="s">
        <v>187</v>
      </c>
    </row>
    <row r="6840" spans="1:4" x14ac:dyDescent="0.2">
      <c r="A6840">
        <v>6836</v>
      </c>
      <c r="B6840" s="14">
        <f>'EstRev 5-10'!H243</f>
        <v>0</v>
      </c>
      <c r="C6840" s="5">
        <f t="shared" si="105"/>
        <v>6836</v>
      </c>
      <c r="D6840" s="5" t="s">
        <v>187</v>
      </c>
    </row>
    <row r="6841" spans="1:4" x14ac:dyDescent="0.2">
      <c r="A6841">
        <v>6837</v>
      </c>
      <c r="B6841" s="14">
        <f>'EstRev 5-10'!H244</f>
        <v>0</v>
      </c>
      <c r="C6841" s="5">
        <f t="shared" si="105"/>
        <v>6837</v>
      </c>
      <c r="D6841" s="5" t="s">
        <v>187</v>
      </c>
    </row>
    <row r="6842" spans="1:4" x14ac:dyDescent="0.2">
      <c r="A6842">
        <v>6838</v>
      </c>
      <c r="B6842" s="14">
        <f>'EstRev 5-10'!H245</f>
        <v>0</v>
      </c>
      <c r="C6842" s="5">
        <f t="shared" si="105"/>
        <v>6838</v>
      </c>
      <c r="D6842" s="5" t="s">
        <v>187</v>
      </c>
    </row>
    <row r="6843" spans="1:4" x14ac:dyDescent="0.2">
      <c r="A6843">
        <v>6839</v>
      </c>
      <c r="B6843" s="14">
        <f>'EstRev 5-10'!H246</f>
        <v>0</v>
      </c>
      <c r="C6843" s="5">
        <f t="shared" si="105"/>
        <v>6839</v>
      </c>
      <c r="D6843" s="5" t="s">
        <v>187</v>
      </c>
    </row>
    <row r="6844" spans="1:4" x14ac:dyDescent="0.2">
      <c r="A6844">
        <v>6840</v>
      </c>
      <c r="B6844" s="14">
        <f>'EstRev 5-10'!H247</f>
        <v>0</v>
      </c>
      <c r="C6844" s="5">
        <f t="shared" si="105"/>
        <v>6840</v>
      </c>
      <c r="D6844" s="5" t="s">
        <v>187</v>
      </c>
    </row>
    <row r="6845" spans="1:4" x14ac:dyDescent="0.2">
      <c r="A6845">
        <v>6841</v>
      </c>
      <c r="B6845" s="14">
        <f>'EstRev 5-10'!H248</f>
        <v>0</v>
      </c>
      <c r="C6845" s="5">
        <f t="shared" si="105"/>
        <v>6841</v>
      </c>
      <c r="D6845" s="5" t="s">
        <v>187</v>
      </c>
    </row>
    <row r="6846" spans="1:4" x14ac:dyDescent="0.2">
      <c r="A6846">
        <v>6842</v>
      </c>
      <c r="B6846" s="14">
        <f>'EstRev 5-10'!H249</f>
        <v>0</v>
      </c>
      <c r="C6846" s="5">
        <f t="shared" si="105"/>
        <v>6842</v>
      </c>
      <c r="D6846" s="5" t="s">
        <v>187</v>
      </c>
    </row>
    <row r="6847" spans="1:4" x14ac:dyDescent="0.2">
      <c r="A6847">
        <v>6843</v>
      </c>
      <c r="B6847" s="14">
        <f>'EstRev 5-10'!H250</f>
        <v>0</v>
      </c>
      <c r="C6847" s="5">
        <f t="shared" si="105"/>
        <v>6843</v>
      </c>
      <c r="D6847" s="5" t="s">
        <v>187</v>
      </c>
    </row>
    <row r="6848" spans="1:4" x14ac:dyDescent="0.2">
      <c r="A6848">
        <v>6844</v>
      </c>
      <c r="B6848" s="14">
        <f>'EstRev 5-10'!H251</f>
        <v>0</v>
      </c>
      <c r="C6848" s="5">
        <f t="shared" si="105"/>
        <v>6844</v>
      </c>
      <c r="D6848" s="5" t="s">
        <v>187</v>
      </c>
    </row>
    <row r="6849" spans="1:4" x14ac:dyDescent="0.2">
      <c r="A6849">
        <v>6845</v>
      </c>
      <c r="B6849" s="14">
        <f>'EstRev 5-10'!J222</f>
        <v>0</v>
      </c>
      <c r="C6849" s="5">
        <f t="shared" si="105"/>
        <v>6845</v>
      </c>
      <c r="D6849" s="5" t="s">
        <v>187</v>
      </c>
    </row>
    <row r="6850" spans="1:4" x14ac:dyDescent="0.2">
      <c r="A6850" s="3">
        <v>6846</v>
      </c>
      <c r="C6850" s="5">
        <f t="shared" si="105"/>
        <v>6846</v>
      </c>
      <c r="D6850" s="5" t="s">
        <v>187</v>
      </c>
    </row>
    <row r="6851" spans="1:4" x14ac:dyDescent="0.2">
      <c r="A6851">
        <v>6847</v>
      </c>
      <c r="B6851" s="14">
        <f>'EstRev 5-10'!J224</f>
        <v>0</v>
      </c>
      <c r="C6851" s="5">
        <f t="shared" si="105"/>
        <v>6847</v>
      </c>
      <c r="D6851" s="5" t="s">
        <v>187</v>
      </c>
    </row>
    <row r="6852" spans="1:4" x14ac:dyDescent="0.2">
      <c r="A6852">
        <v>6848</v>
      </c>
      <c r="B6852" s="14">
        <f>'EstRev 5-10'!J225</f>
        <v>0</v>
      </c>
      <c r="C6852" s="5">
        <f t="shared" si="105"/>
        <v>6848</v>
      </c>
      <c r="D6852" s="5" t="s">
        <v>187</v>
      </c>
    </row>
    <row r="6853" spans="1:4" x14ac:dyDescent="0.2">
      <c r="A6853">
        <v>6849</v>
      </c>
      <c r="B6853" s="14">
        <f>'EstRev 5-10'!J226</f>
        <v>0</v>
      </c>
      <c r="C6853" s="5">
        <f t="shared" si="105"/>
        <v>6849</v>
      </c>
      <c r="D6853" s="5" t="s">
        <v>187</v>
      </c>
    </row>
    <row r="6854" spans="1:4" x14ac:dyDescent="0.2">
      <c r="A6854">
        <v>6850</v>
      </c>
      <c r="B6854" s="14">
        <f>'EstRev 5-10'!J227</f>
        <v>0</v>
      </c>
      <c r="C6854" s="5">
        <f t="shared" si="105"/>
        <v>6850</v>
      </c>
      <c r="D6854" s="5" t="s">
        <v>187</v>
      </c>
    </row>
    <row r="6855" spans="1:4" x14ac:dyDescent="0.2">
      <c r="A6855">
        <v>6851</v>
      </c>
      <c r="B6855" s="14">
        <f>'EstRev 5-10'!J228</f>
        <v>0</v>
      </c>
      <c r="C6855" s="5">
        <f t="shared" ref="C6855:C6908" si="106">A6855-B6855</f>
        <v>6851</v>
      </c>
      <c r="D6855" s="5" t="s">
        <v>187</v>
      </c>
    </row>
    <row r="6856" spans="1:4" x14ac:dyDescent="0.2">
      <c r="A6856">
        <v>6852</v>
      </c>
      <c r="B6856" s="14">
        <f>'EstRev 5-10'!J229</f>
        <v>0</v>
      </c>
      <c r="C6856" s="5">
        <f t="shared" si="106"/>
        <v>6852</v>
      </c>
      <c r="D6856" s="5" t="s">
        <v>187</v>
      </c>
    </row>
    <row r="6857" spans="1:4" x14ac:dyDescent="0.2">
      <c r="A6857">
        <v>6853</v>
      </c>
      <c r="B6857" s="14">
        <f>'EstRev 5-10'!J230</f>
        <v>0</v>
      </c>
      <c r="C6857" s="5">
        <f t="shared" si="106"/>
        <v>6853</v>
      </c>
      <c r="D6857" s="5" t="s">
        <v>187</v>
      </c>
    </row>
    <row r="6858" spans="1:4" x14ac:dyDescent="0.2">
      <c r="A6858">
        <v>6854</v>
      </c>
      <c r="B6858" s="14">
        <f>'EstRev 5-10'!J231</f>
        <v>0</v>
      </c>
      <c r="C6858" s="5">
        <f t="shared" si="106"/>
        <v>6854</v>
      </c>
      <c r="D6858" s="5" t="s">
        <v>187</v>
      </c>
    </row>
    <row r="6859" spans="1:4" x14ac:dyDescent="0.2">
      <c r="A6859" s="3">
        <v>6855</v>
      </c>
      <c r="C6859" s="5">
        <f t="shared" si="106"/>
        <v>6855</v>
      </c>
      <c r="D6859" s="5" t="s">
        <v>187</v>
      </c>
    </row>
    <row r="6860" spans="1:4" x14ac:dyDescent="0.2">
      <c r="A6860" s="3">
        <v>6856</v>
      </c>
      <c r="C6860" s="5">
        <f t="shared" si="106"/>
        <v>6856</v>
      </c>
      <c r="D6860" s="5" t="s">
        <v>187</v>
      </c>
    </row>
    <row r="6861" spans="1:4" x14ac:dyDescent="0.2">
      <c r="A6861">
        <v>6857</v>
      </c>
      <c r="B6861" s="14">
        <f>'EstRev 5-10'!J234</f>
        <v>0</v>
      </c>
      <c r="C6861" s="5">
        <f t="shared" si="106"/>
        <v>6857</v>
      </c>
      <c r="D6861" s="5" t="s">
        <v>187</v>
      </c>
    </row>
    <row r="6862" spans="1:4" x14ac:dyDescent="0.2">
      <c r="A6862">
        <v>6858</v>
      </c>
      <c r="B6862" s="14">
        <f>'EstRev 5-10'!J235</f>
        <v>0</v>
      </c>
      <c r="C6862" s="5">
        <f t="shared" si="106"/>
        <v>6858</v>
      </c>
      <c r="D6862" s="5" t="s">
        <v>187</v>
      </c>
    </row>
    <row r="6863" spans="1:4" x14ac:dyDescent="0.2">
      <c r="A6863">
        <v>6859</v>
      </c>
      <c r="B6863" s="14">
        <f>'EstRev 5-10'!J236</f>
        <v>0</v>
      </c>
      <c r="C6863" s="5">
        <f t="shared" si="106"/>
        <v>6859</v>
      </c>
      <c r="D6863" s="5" t="s">
        <v>187</v>
      </c>
    </row>
    <row r="6864" spans="1:4" x14ac:dyDescent="0.2">
      <c r="A6864">
        <v>6860</v>
      </c>
      <c r="B6864" s="14">
        <f>'EstRev 5-10'!J237</f>
        <v>0</v>
      </c>
      <c r="C6864" s="5">
        <f t="shared" si="106"/>
        <v>6860</v>
      </c>
      <c r="D6864" s="5" t="s">
        <v>187</v>
      </c>
    </row>
    <row r="6865" spans="1:4" x14ac:dyDescent="0.2">
      <c r="A6865">
        <v>6861</v>
      </c>
      <c r="B6865" s="14">
        <f>'EstRev 5-10'!J238</f>
        <v>0</v>
      </c>
      <c r="C6865" s="5">
        <f t="shared" si="106"/>
        <v>6861</v>
      </c>
      <c r="D6865" s="5" t="s">
        <v>187</v>
      </c>
    </row>
    <row r="6866" spans="1:4" x14ac:dyDescent="0.2">
      <c r="A6866">
        <v>6862</v>
      </c>
      <c r="B6866" s="14">
        <f>'EstRev 5-10'!J239</f>
        <v>0</v>
      </c>
      <c r="C6866" s="5">
        <f t="shared" si="106"/>
        <v>6862</v>
      </c>
      <c r="D6866" s="5" t="s">
        <v>187</v>
      </c>
    </row>
    <row r="6867" spans="1:4" x14ac:dyDescent="0.2">
      <c r="A6867">
        <v>6863</v>
      </c>
      <c r="B6867" s="14">
        <f>'EstRev 5-10'!J240</f>
        <v>0</v>
      </c>
      <c r="C6867" s="5">
        <f t="shared" si="106"/>
        <v>6863</v>
      </c>
      <c r="D6867" s="5" t="s">
        <v>187</v>
      </c>
    </row>
    <row r="6868" spans="1:4" x14ac:dyDescent="0.2">
      <c r="A6868">
        <v>6864</v>
      </c>
      <c r="B6868" s="14">
        <f>'EstRev 5-10'!J241</f>
        <v>0</v>
      </c>
      <c r="C6868" s="5">
        <f t="shared" si="106"/>
        <v>6864</v>
      </c>
      <c r="D6868" s="5" t="s">
        <v>187</v>
      </c>
    </row>
    <row r="6869" spans="1:4" x14ac:dyDescent="0.2">
      <c r="A6869">
        <v>6865</v>
      </c>
      <c r="B6869" s="14">
        <f>'EstRev 5-10'!J242</f>
        <v>0</v>
      </c>
      <c r="C6869" s="5">
        <f t="shared" si="106"/>
        <v>6865</v>
      </c>
      <c r="D6869" s="5" t="s">
        <v>187</v>
      </c>
    </row>
    <row r="6870" spans="1:4" x14ac:dyDescent="0.2">
      <c r="A6870">
        <v>6866</v>
      </c>
      <c r="B6870" s="14">
        <f>'EstRev 5-10'!J243</f>
        <v>0</v>
      </c>
      <c r="C6870" s="5">
        <f t="shared" si="106"/>
        <v>6866</v>
      </c>
      <c r="D6870" s="5" t="s">
        <v>187</v>
      </c>
    </row>
    <row r="6871" spans="1:4" x14ac:dyDescent="0.2">
      <c r="A6871">
        <v>6867</v>
      </c>
      <c r="B6871" s="14">
        <f>'EstRev 5-10'!J244</f>
        <v>0</v>
      </c>
      <c r="C6871" s="5">
        <f t="shared" si="106"/>
        <v>6867</v>
      </c>
      <c r="D6871" s="5" t="s">
        <v>187</v>
      </c>
    </row>
    <row r="6872" spans="1:4" x14ac:dyDescent="0.2">
      <c r="A6872">
        <v>6868</v>
      </c>
      <c r="B6872" s="14">
        <f>'EstRev 5-10'!J245</f>
        <v>0</v>
      </c>
      <c r="C6872" s="5">
        <f t="shared" si="106"/>
        <v>6868</v>
      </c>
      <c r="D6872" s="5" t="s">
        <v>187</v>
      </c>
    </row>
    <row r="6873" spans="1:4" x14ac:dyDescent="0.2">
      <c r="A6873">
        <v>6869</v>
      </c>
      <c r="B6873" s="14">
        <f>'EstRev 5-10'!J246</f>
        <v>0</v>
      </c>
      <c r="C6873" s="5">
        <f t="shared" si="106"/>
        <v>6869</v>
      </c>
      <c r="D6873" s="5" t="s">
        <v>187</v>
      </c>
    </row>
    <row r="6874" spans="1:4" x14ac:dyDescent="0.2">
      <c r="A6874">
        <v>6870</v>
      </c>
      <c r="B6874" s="14">
        <f>'EstRev 5-10'!J247</f>
        <v>0</v>
      </c>
      <c r="C6874" s="5">
        <f t="shared" si="106"/>
        <v>6870</v>
      </c>
      <c r="D6874" s="5" t="s">
        <v>187</v>
      </c>
    </row>
    <row r="6875" spans="1:4" x14ac:dyDescent="0.2">
      <c r="A6875">
        <v>6871</v>
      </c>
      <c r="B6875" s="14">
        <f>'EstRev 5-10'!J248</f>
        <v>0</v>
      </c>
      <c r="C6875" s="5">
        <f t="shared" si="106"/>
        <v>6871</v>
      </c>
      <c r="D6875" s="5" t="s">
        <v>187</v>
      </c>
    </row>
    <row r="6876" spans="1:4" x14ac:dyDescent="0.2">
      <c r="A6876">
        <v>6872</v>
      </c>
      <c r="B6876" s="14">
        <f>'EstRev 5-10'!J249</f>
        <v>0</v>
      </c>
      <c r="C6876" s="5">
        <f t="shared" si="106"/>
        <v>6872</v>
      </c>
      <c r="D6876" s="5" t="s">
        <v>187</v>
      </c>
    </row>
    <row r="6877" spans="1:4" x14ac:dyDescent="0.2">
      <c r="A6877">
        <v>6873</v>
      </c>
      <c r="B6877" s="14">
        <f>'EstRev 5-10'!J250</f>
        <v>0</v>
      </c>
      <c r="C6877" s="5">
        <f t="shared" si="106"/>
        <v>6873</v>
      </c>
      <c r="D6877" s="5" t="s">
        <v>187</v>
      </c>
    </row>
    <row r="6878" spans="1:4" x14ac:dyDescent="0.2">
      <c r="A6878">
        <v>6874</v>
      </c>
      <c r="B6878" s="14">
        <f>'EstRev 5-10'!J251</f>
        <v>0</v>
      </c>
      <c r="C6878" s="5">
        <f t="shared" si="106"/>
        <v>6874</v>
      </c>
      <c r="D6878" s="5" t="s">
        <v>187</v>
      </c>
    </row>
    <row r="6879" spans="1:4" x14ac:dyDescent="0.2">
      <c r="A6879">
        <v>6875</v>
      </c>
      <c r="B6879" s="14">
        <f>'EstRev 5-10'!K222</f>
        <v>0</v>
      </c>
      <c r="C6879" s="5">
        <f t="shared" si="106"/>
        <v>6875</v>
      </c>
      <c r="D6879" s="5" t="s">
        <v>187</v>
      </c>
    </row>
    <row r="6880" spans="1:4" x14ac:dyDescent="0.2">
      <c r="A6880" s="3">
        <v>6876</v>
      </c>
      <c r="C6880" s="5">
        <f t="shared" si="106"/>
        <v>6876</v>
      </c>
      <c r="D6880" s="5" t="s">
        <v>187</v>
      </c>
    </row>
    <row r="6881" spans="1:4" x14ac:dyDescent="0.2">
      <c r="A6881">
        <v>6877</v>
      </c>
      <c r="B6881" s="14">
        <f>'EstRev 5-10'!K224</f>
        <v>0</v>
      </c>
      <c r="C6881" s="5">
        <f t="shared" si="106"/>
        <v>6877</v>
      </c>
      <c r="D6881" s="5" t="s">
        <v>187</v>
      </c>
    </row>
    <row r="6882" spans="1:4" x14ac:dyDescent="0.2">
      <c r="A6882">
        <v>6878</v>
      </c>
      <c r="B6882" s="14">
        <f>'EstRev 5-10'!K225</f>
        <v>0</v>
      </c>
      <c r="C6882" s="5">
        <f t="shared" si="106"/>
        <v>6878</v>
      </c>
      <c r="D6882" s="5" t="s">
        <v>187</v>
      </c>
    </row>
    <row r="6883" spans="1:4" x14ac:dyDescent="0.2">
      <c r="A6883">
        <v>6879</v>
      </c>
      <c r="B6883" s="14">
        <f>'EstRev 5-10'!K226</f>
        <v>0</v>
      </c>
      <c r="C6883" s="5">
        <f t="shared" si="106"/>
        <v>6879</v>
      </c>
      <c r="D6883" s="5" t="s">
        <v>187</v>
      </c>
    </row>
    <row r="6884" spans="1:4" x14ac:dyDescent="0.2">
      <c r="A6884">
        <v>6880</v>
      </c>
      <c r="B6884" s="14">
        <f>'EstRev 5-10'!K227</f>
        <v>0</v>
      </c>
      <c r="C6884" s="5">
        <f t="shared" si="106"/>
        <v>6880</v>
      </c>
      <c r="D6884" s="5" t="s">
        <v>187</v>
      </c>
    </row>
    <row r="6885" spans="1:4" x14ac:dyDescent="0.2">
      <c r="A6885">
        <v>6881</v>
      </c>
      <c r="B6885" s="14">
        <f>'EstRev 5-10'!K228</f>
        <v>0</v>
      </c>
      <c r="C6885" s="5">
        <f t="shared" si="106"/>
        <v>6881</v>
      </c>
      <c r="D6885" s="5" t="s">
        <v>187</v>
      </c>
    </row>
    <row r="6886" spans="1:4" x14ac:dyDescent="0.2">
      <c r="A6886">
        <v>6882</v>
      </c>
      <c r="B6886" s="14">
        <f>'EstRev 5-10'!K229</f>
        <v>0</v>
      </c>
      <c r="C6886" s="5">
        <f t="shared" si="106"/>
        <v>6882</v>
      </c>
      <c r="D6886" s="5" t="s">
        <v>187</v>
      </c>
    </row>
    <row r="6887" spans="1:4" x14ac:dyDescent="0.2">
      <c r="A6887">
        <v>6883</v>
      </c>
      <c r="B6887" s="14">
        <f>'EstRev 5-10'!K230</f>
        <v>0</v>
      </c>
      <c r="C6887" s="5">
        <f t="shared" si="106"/>
        <v>6883</v>
      </c>
      <c r="D6887" s="5" t="s">
        <v>187</v>
      </c>
    </row>
    <row r="6888" spans="1:4" x14ac:dyDescent="0.2">
      <c r="A6888">
        <v>6884</v>
      </c>
      <c r="B6888" s="14">
        <f>'EstRev 5-10'!K231</f>
        <v>0</v>
      </c>
      <c r="C6888" s="5">
        <f t="shared" si="106"/>
        <v>6884</v>
      </c>
      <c r="D6888" s="5" t="s">
        <v>187</v>
      </c>
    </row>
    <row r="6889" spans="1:4" x14ac:dyDescent="0.2">
      <c r="A6889" s="4">
        <v>6885</v>
      </c>
      <c r="C6889" s="5">
        <f t="shared" si="106"/>
        <v>6885</v>
      </c>
      <c r="D6889" s="5" t="s">
        <v>187</v>
      </c>
    </row>
    <row r="6890" spans="1:4" x14ac:dyDescent="0.2">
      <c r="A6890" s="4">
        <v>6886</v>
      </c>
      <c r="C6890" s="5">
        <f t="shared" si="106"/>
        <v>6886</v>
      </c>
      <c r="D6890" s="5" t="s">
        <v>187</v>
      </c>
    </row>
    <row r="6891" spans="1:4" x14ac:dyDescent="0.2">
      <c r="A6891">
        <v>6887</v>
      </c>
      <c r="B6891" s="14">
        <f>'EstRev 5-10'!K234</f>
        <v>0</v>
      </c>
      <c r="C6891" s="5">
        <f t="shared" si="106"/>
        <v>6887</v>
      </c>
      <c r="D6891" s="5" t="s">
        <v>187</v>
      </c>
    </row>
    <row r="6892" spans="1:4" x14ac:dyDescent="0.2">
      <c r="A6892">
        <v>6888</v>
      </c>
      <c r="B6892" s="14">
        <f>'EstRev 5-10'!K235</f>
        <v>0</v>
      </c>
      <c r="C6892" s="5">
        <f t="shared" si="106"/>
        <v>6888</v>
      </c>
      <c r="D6892" s="5" t="s">
        <v>187</v>
      </c>
    </row>
    <row r="6893" spans="1:4" x14ac:dyDescent="0.2">
      <c r="A6893">
        <v>6889</v>
      </c>
      <c r="B6893" s="14">
        <f>'EstRev 5-10'!K236</f>
        <v>0</v>
      </c>
      <c r="C6893" s="5">
        <f t="shared" si="106"/>
        <v>6889</v>
      </c>
      <c r="D6893" s="5" t="s">
        <v>187</v>
      </c>
    </row>
    <row r="6894" spans="1:4" x14ac:dyDescent="0.2">
      <c r="A6894">
        <v>6890</v>
      </c>
      <c r="B6894" s="14">
        <f>'EstRev 5-10'!K237</f>
        <v>0</v>
      </c>
      <c r="C6894" s="5">
        <f t="shared" si="106"/>
        <v>6890</v>
      </c>
      <c r="D6894" s="5" t="s">
        <v>187</v>
      </c>
    </row>
    <row r="6895" spans="1:4" x14ac:dyDescent="0.2">
      <c r="A6895">
        <v>6891</v>
      </c>
      <c r="B6895" s="14">
        <f>'EstRev 5-10'!K238</f>
        <v>0</v>
      </c>
      <c r="C6895" s="5">
        <f t="shared" si="106"/>
        <v>6891</v>
      </c>
      <c r="D6895" s="5" t="s">
        <v>187</v>
      </c>
    </row>
    <row r="6896" spans="1:4" x14ac:dyDescent="0.2">
      <c r="A6896">
        <v>6892</v>
      </c>
      <c r="B6896" s="14">
        <f>'EstRev 5-10'!K239</f>
        <v>0</v>
      </c>
      <c r="C6896" s="5">
        <f t="shared" si="106"/>
        <v>6892</v>
      </c>
      <c r="D6896" s="5" t="s">
        <v>187</v>
      </c>
    </row>
    <row r="6897" spans="1:5" x14ac:dyDescent="0.2">
      <c r="A6897">
        <v>6893</v>
      </c>
      <c r="B6897" s="14">
        <f>'EstRev 5-10'!K240</f>
        <v>0</v>
      </c>
      <c r="C6897" s="5">
        <f t="shared" si="106"/>
        <v>6893</v>
      </c>
      <c r="D6897" s="5" t="s">
        <v>187</v>
      </c>
    </row>
    <row r="6898" spans="1:5" x14ac:dyDescent="0.2">
      <c r="A6898">
        <v>6894</v>
      </c>
      <c r="B6898" s="14">
        <f>'EstRev 5-10'!K241</f>
        <v>0</v>
      </c>
      <c r="C6898" s="5">
        <f t="shared" si="106"/>
        <v>6894</v>
      </c>
      <c r="D6898" s="5" t="s">
        <v>187</v>
      </c>
    </row>
    <row r="6899" spans="1:5" x14ac:dyDescent="0.2">
      <c r="A6899">
        <v>6895</v>
      </c>
      <c r="B6899" s="14">
        <f>'EstRev 5-10'!K242</f>
        <v>0</v>
      </c>
      <c r="C6899" s="5">
        <f t="shared" si="106"/>
        <v>6895</v>
      </c>
      <c r="D6899" s="5" t="s">
        <v>187</v>
      </c>
    </row>
    <row r="6900" spans="1:5" x14ac:dyDescent="0.2">
      <c r="A6900">
        <v>6896</v>
      </c>
      <c r="B6900" s="14">
        <f>'EstRev 5-10'!K243</f>
        <v>0</v>
      </c>
      <c r="C6900" s="5">
        <f t="shared" si="106"/>
        <v>6896</v>
      </c>
      <c r="D6900" s="5" t="s">
        <v>187</v>
      </c>
    </row>
    <row r="6901" spans="1:5" x14ac:dyDescent="0.2">
      <c r="A6901">
        <v>6897</v>
      </c>
      <c r="B6901" s="14">
        <f>'EstRev 5-10'!K244</f>
        <v>0</v>
      </c>
      <c r="C6901" s="5">
        <f t="shared" si="106"/>
        <v>6897</v>
      </c>
      <c r="D6901" s="5" t="s">
        <v>187</v>
      </c>
    </row>
    <row r="6902" spans="1:5" x14ac:dyDescent="0.2">
      <c r="A6902">
        <v>6898</v>
      </c>
      <c r="B6902" s="14">
        <f>'EstRev 5-10'!K245</f>
        <v>0</v>
      </c>
      <c r="C6902" s="5">
        <f t="shared" si="106"/>
        <v>6898</v>
      </c>
      <c r="D6902" s="5" t="s">
        <v>187</v>
      </c>
    </row>
    <row r="6903" spans="1:5" x14ac:dyDescent="0.2">
      <c r="A6903">
        <v>6899</v>
      </c>
      <c r="B6903" s="14">
        <f>'EstRev 5-10'!K246</f>
        <v>0</v>
      </c>
      <c r="C6903" s="5">
        <f t="shared" si="106"/>
        <v>6899</v>
      </c>
      <c r="D6903" s="5" t="s">
        <v>187</v>
      </c>
    </row>
    <row r="6904" spans="1:5" x14ac:dyDescent="0.2">
      <c r="A6904">
        <v>6900</v>
      </c>
      <c r="B6904" s="14">
        <f>'EstRev 5-10'!K247</f>
        <v>0</v>
      </c>
      <c r="C6904" s="5">
        <f t="shared" si="106"/>
        <v>6900</v>
      </c>
      <c r="D6904" s="5" t="s">
        <v>187</v>
      </c>
    </row>
    <row r="6905" spans="1:5" x14ac:dyDescent="0.2">
      <c r="A6905">
        <v>6901</v>
      </c>
      <c r="B6905" s="14">
        <f>'EstRev 5-10'!K248</f>
        <v>0</v>
      </c>
      <c r="C6905" s="5">
        <f t="shared" si="106"/>
        <v>6901</v>
      </c>
      <c r="D6905" s="5" t="s">
        <v>187</v>
      </c>
    </row>
    <row r="6906" spans="1:5" x14ac:dyDescent="0.2">
      <c r="A6906">
        <v>6902</v>
      </c>
      <c r="B6906" s="14">
        <f>'EstRev 5-10'!K249</f>
        <v>0</v>
      </c>
      <c r="C6906" s="5">
        <f t="shared" si="106"/>
        <v>6902</v>
      </c>
      <c r="D6906" s="5" t="s">
        <v>187</v>
      </c>
    </row>
    <row r="6907" spans="1:5" x14ac:dyDescent="0.2">
      <c r="A6907">
        <v>6903</v>
      </c>
      <c r="B6907" s="14">
        <f>'EstRev 5-10'!K250</f>
        <v>0</v>
      </c>
      <c r="C6907" s="5">
        <f t="shared" si="106"/>
        <v>6903</v>
      </c>
      <c r="D6907" s="5" t="s">
        <v>187</v>
      </c>
    </row>
    <row r="6908" spans="1:5" x14ac:dyDescent="0.2">
      <c r="A6908">
        <v>6904</v>
      </c>
      <c r="B6908" s="14">
        <f>'EstRev 5-10'!K251</f>
        <v>0</v>
      </c>
      <c r="C6908" s="5">
        <f t="shared" si="106"/>
        <v>6904</v>
      </c>
      <c r="D6908" s="5" t="s">
        <v>187</v>
      </c>
    </row>
    <row r="6909" spans="1:5" x14ac:dyDescent="0.2">
      <c r="A6909">
        <v>6905</v>
      </c>
      <c r="B6909" s="14">
        <f>'EstRev 5-10'!J265</f>
        <v>0</v>
      </c>
      <c r="D6909" s="5" t="s">
        <v>399</v>
      </c>
      <c r="E6909" s="5" t="s">
        <v>270</v>
      </c>
    </row>
    <row r="6910" spans="1:5" x14ac:dyDescent="0.2">
      <c r="A6910">
        <v>6906</v>
      </c>
      <c r="B6910" s="15">
        <f>'EstRev 5-10'!H166</f>
        <v>0</v>
      </c>
      <c r="D6910" s="5" t="s">
        <v>399</v>
      </c>
    </row>
    <row r="6911" spans="1:5" x14ac:dyDescent="0.2">
      <c r="A6911">
        <v>6907</v>
      </c>
      <c r="B6911" s="15">
        <f>'EstRev 5-10'!C195</f>
        <v>0</v>
      </c>
      <c r="D6911" s="5" t="s">
        <v>399</v>
      </c>
    </row>
    <row r="6912" spans="1:5" x14ac:dyDescent="0.2">
      <c r="A6912">
        <v>6908</v>
      </c>
      <c r="B6912" s="15">
        <f>'BudgetSum 2-3'!K58</f>
        <v>0</v>
      </c>
    </row>
    <row r="6913" spans="1:5" x14ac:dyDescent="0.2">
      <c r="A6913">
        <v>6909</v>
      </c>
    </row>
    <row r="6914" spans="1:5" x14ac:dyDescent="0.2">
      <c r="A6914">
        <v>6910</v>
      </c>
      <c r="B6914" s="15">
        <f>'EstExp 11-17'!H364</f>
        <v>0</v>
      </c>
      <c r="D6914" s="5" t="s">
        <v>399</v>
      </c>
    </row>
    <row r="6915" spans="1:5" x14ac:dyDescent="0.2">
      <c r="A6915">
        <v>6911</v>
      </c>
      <c r="B6915" s="15">
        <f>'EstExp 11-17'!K364</f>
        <v>0</v>
      </c>
      <c r="D6915" s="5" t="s">
        <v>399</v>
      </c>
      <c r="E6915" s="5" t="s">
        <v>398</v>
      </c>
    </row>
    <row r="6916" spans="1:5" x14ac:dyDescent="0.2">
      <c r="A6916">
        <v>6912</v>
      </c>
      <c r="B6916" s="15">
        <f>'BudgetSum 2-3'!C58</f>
        <v>0</v>
      </c>
      <c r="D6916" s="5" t="s">
        <v>669</v>
      </c>
    </row>
    <row r="6917" spans="1:5" x14ac:dyDescent="0.2">
      <c r="A6917">
        <v>6913</v>
      </c>
      <c r="B6917" s="15">
        <f>'BudgetSum 2-3'!D58</f>
        <v>0</v>
      </c>
      <c r="D6917" s="5" t="s">
        <v>669</v>
      </c>
    </row>
    <row r="6918" spans="1:5" x14ac:dyDescent="0.2">
      <c r="A6918">
        <v>6914</v>
      </c>
      <c r="B6918" s="15">
        <f>'BudgetSum 2-3'!H58</f>
        <v>0</v>
      </c>
      <c r="D6918" s="5" t="s">
        <v>669</v>
      </c>
    </row>
    <row r="6919" spans="1:5" x14ac:dyDescent="0.2">
      <c r="A6919">
        <v>6915</v>
      </c>
      <c r="B6919" s="15">
        <f>'BudgetSum 2-3'!C59</f>
        <v>0</v>
      </c>
      <c r="D6919" s="5" t="s">
        <v>669</v>
      </c>
    </row>
    <row r="6920" spans="1:5" x14ac:dyDescent="0.2">
      <c r="A6920">
        <v>6916</v>
      </c>
      <c r="B6920" s="15">
        <f>'BudgetSum 2-3'!D59</f>
        <v>0</v>
      </c>
      <c r="D6920" s="5" t="s">
        <v>669</v>
      </c>
    </row>
    <row r="6921" spans="1:5" x14ac:dyDescent="0.2">
      <c r="A6921">
        <v>6917</v>
      </c>
      <c r="B6921" s="15">
        <f>'BudgetSum 2-3'!H59</f>
        <v>0</v>
      </c>
      <c r="D6921" s="5" t="s">
        <v>669</v>
      </c>
    </row>
    <row r="6922" spans="1:5" x14ac:dyDescent="0.2">
      <c r="A6922">
        <v>6918</v>
      </c>
      <c r="B6922" s="15">
        <f>'BudgetSum 2-3'!C60</f>
        <v>0</v>
      </c>
      <c r="D6922" s="5" t="s">
        <v>669</v>
      </c>
    </row>
    <row r="6923" spans="1:5" x14ac:dyDescent="0.2">
      <c r="A6923">
        <v>6919</v>
      </c>
      <c r="B6923" s="15">
        <f>'BudgetSum 2-3'!D60</f>
        <v>0</v>
      </c>
      <c r="D6923" s="5" t="s">
        <v>669</v>
      </c>
    </row>
    <row r="6924" spans="1:5" x14ac:dyDescent="0.2">
      <c r="A6924">
        <v>6920</v>
      </c>
      <c r="B6924" s="15">
        <f>'BudgetSum 2-3'!H60</f>
        <v>0</v>
      </c>
      <c r="D6924" s="5" t="s">
        <v>669</v>
      </c>
    </row>
    <row r="6925" spans="1:5" x14ac:dyDescent="0.2">
      <c r="A6925">
        <v>6921</v>
      </c>
      <c r="B6925" s="15">
        <f>'BudgetSum 2-3'!C62</f>
        <v>0</v>
      </c>
      <c r="D6925" s="5" t="s">
        <v>669</v>
      </c>
    </row>
    <row r="6926" spans="1:5" x14ac:dyDescent="0.2">
      <c r="A6926">
        <v>6922</v>
      </c>
      <c r="B6926" s="15">
        <f>'BudgetSum 2-3'!D62</f>
        <v>0</v>
      </c>
      <c r="D6926" s="5" t="s">
        <v>669</v>
      </c>
    </row>
    <row r="6927" spans="1:5" x14ac:dyDescent="0.2">
      <c r="A6927">
        <v>6923</v>
      </c>
      <c r="B6927" s="15">
        <f>'BudgetSum 2-3'!H62</f>
        <v>0</v>
      </c>
      <c r="D6927" s="5" t="s">
        <v>669</v>
      </c>
    </row>
    <row r="6928" spans="1:5" x14ac:dyDescent="0.2">
      <c r="A6928">
        <v>6924</v>
      </c>
      <c r="B6928" s="15">
        <f>'BudgetSum 2-3'!C63</f>
        <v>0</v>
      </c>
      <c r="D6928" s="5" t="s">
        <v>669</v>
      </c>
    </row>
    <row r="6929" spans="1:4" x14ac:dyDescent="0.2">
      <c r="A6929">
        <v>6925</v>
      </c>
      <c r="B6929" s="15">
        <f>'BudgetSum 2-3'!D63</f>
        <v>0</v>
      </c>
      <c r="D6929" s="5" t="s">
        <v>669</v>
      </c>
    </row>
    <row r="6930" spans="1:4" x14ac:dyDescent="0.2">
      <c r="A6930">
        <v>6926</v>
      </c>
      <c r="B6930" s="15">
        <f>'BudgetSum 2-3'!H63</f>
        <v>0</v>
      </c>
      <c r="D6930" s="5" t="s">
        <v>669</v>
      </c>
    </row>
    <row r="6931" spans="1:4" x14ac:dyDescent="0.2">
      <c r="A6931">
        <v>6927</v>
      </c>
      <c r="B6931" s="15">
        <f>'BudgetSum 2-3'!C64</f>
        <v>0</v>
      </c>
      <c r="D6931" s="5" t="s">
        <v>669</v>
      </c>
    </row>
    <row r="6932" spans="1:4" x14ac:dyDescent="0.2">
      <c r="A6932">
        <v>6928</v>
      </c>
      <c r="B6932" s="15">
        <f>'BudgetSum 2-3'!D64</f>
        <v>0</v>
      </c>
      <c r="D6932" s="5" t="s">
        <v>669</v>
      </c>
    </row>
    <row r="6933" spans="1:4" x14ac:dyDescent="0.2">
      <c r="A6933">
        <v>6929</v>
      </c>
      <c r="B6933" s="15">
        <f>'BudgetSum 2-3'!H64</f>
        <v>0</v>
      </c>
      <c r="D6933" s="5" t="s">
        <v>669</v>
      </c>
    </row>
    <row r="6934" spans="1:4" x14ac:dyDescent="0.2">
      <c r="A6934">
        <v>6930</v>
      </c>
      <c r="B6934" s="15">
        <f>'BudgetSum 2-3'!C66</f>
        <v>0</v>
      </c>
      <c r="D6934" s="5" t="s">
        <v>669</v>
      </c>
    </row>
    <row r="6935" spans="1:4" x14ac:dyDescent="0.2">
      <c r="A6935">
        <v>6931</v>
      </c>
      <c r="B6935" s="15">
        <f>'BudgetSum 2-3'!D66</f>
        <v>0</v>
      </c>
      <c r="D6935" s="5" t="s">
        <v>669</v>
      </c>
    </row>
    <row r="6936" spans="1:4" x14ac:dyDescent="0.2">
      <c r="A6936">
        <v>6932</v>
      </c>
      <c r="B6936" s="15">
        <f>'BudgetSum 2-3'!C67</f>
        <v>0</v>
      </c>
      <c r="D6936" s="5" t="s">
        <v>669</v>
      </c>
    </row>
    <row r="6937" spans="1:4" x14ac:dyDescent="0.2">
      <c r="A6937">
        <v>6933</v>
      </c>
      <c r="B6937" s="15">
        <f>'BudgetSum 2-3'!D67</f>
        <v>0</v>
      </c>
      <c r="D6937" s="5" t="s">
        <v>669</v>
      </c>
    </row>
    <row r="6938" spans="1:4" x14ac:dyDescent="0.2">
      <c r="A6938">
        <v>6934</v>
      </c>
      <c r="B6938" s="15">
        <f>'BudgetSum 2-3'!C68</f>
        <v>0</v>
      </c>
      <c r="D6938" s="5" t="s">
        <v>669</v>
      </c>
    </row>
    <row r="6939" spans="1:4" x14ac:dyDescent="0.2">
      <c r="A6939">
        <v>6935</v>
      </c>
      <c r="B6939" s="15">
        <f>'BudgetSum 2-3'!D68</f>
        <v>0</v>
      </c>
      <c r="D6939" s="5" t="s">
        <v>669</v>
      </c>
    </row>
    <row r="6940" spans="1:4" x14ac:dyDescent="0.2">
      <c r="A6940">
        <v>6936</v>
      </c>
      <c r="B6940" s="15">
        <f>'BudgetSum 2-3'!C70</f>
        <v>0</v>
      </c>
      <c r="D6940" s="5" t="s">
        <v>669</v>
      </c>
    </row>
    <row r="6941" spans="1:4" x14ac:dyDescent="0.2">
      <c r="A6941">
        <v>6937</v>
      </c>
      <c r="B6941" s="15">
        <f>'BudgetSum 2-3'!D70</f>
        <v>0</v>
      </c>
      <c r="D6941" s="5" t="s">
        <v>669</v>
      </c>
    </row>
    <row r="6942" spans="1:4" x14ac:dyDescent="0.2">
      <c r="A6942">
        <v>6938</v>
      </c>
      <c r="B6942" s="15">
        <f>'BudgetSum 2-3'!C71</f>
        <v>0</v>
      </c>
      <c r="D6942" s="5" t="s">
        <v>669</v>
      </c>
    </row>
    <row r="6943" spans="1:4" x14ac:dyDescent="0.2">
      <c r="A6943">
        <v>6939</v>
      </c>
      <c r="B6943" s="15">
        <f>'BudgetSum 2-3'!D71</f>
        <v>0</v>
      </c>
      <c r="D6943" s="5" t="s">
        <v>669</v>
      </c>
    </row>
    <row r="6944" spans="1:4" x14ac:dyDescent="0.2">
      <c r="A6944">
        <v>6940</v>
      </c>
      <c r="B6944" s="15">
        <f>'BudgetSum 2-3'!C72</f>
        <v>0</v>
      </c>
      <c r="D6944" s="5" t="s">
        <v>669</v>
      </c>
    </row>
    <row r="6945" spans="1:4" x14ac:dyDescent="0.2">
      <c r="A6945">
        <v>6941</v>
      </c>
      <c r="B6945" s="15">
        <f>'BudgetSum 2-3'!D72</f>
        <v>0</v>
      </c>
      <c r="D6945" s="5" t="s">
        <v>669</v>
      </c>
    </row>
    <row r="6946" spans="1:4" x14ac:dyDescent="0.2">
      <c r="A6946">
        <v>6942</v>
      </c>
      <c r="B6946" s="15">
        <f>'BudgetSum 2-3'!C74</f>
        <v>0</v>
      </c>
      <c r="D6946" s="5" t="s">
        <v>669</v>
      </c>
    </row>
    <row r="6947" spans="1:4" x14ac:dyDescent="0.2">
      <c r="A6947">
        <v>6943</v>
      </c>
      <c r="B6947" s="15">
        <f>'BudgetSum 2-3'!D74</f>
        <v>0</v>
      </c>
      <c r="D6947" s="5" t="s">
        <v>669</v>
      </c>
    </row>
    <row r="6948" spans="1:4" x14ac:dyDescent="0.2">
      <c r="A6948">
        <v>6944</v>
      </c>
      <c r="B6948" s="15">
        <f>'BudgetSum 2-3'!C75</f>
        <v>0</v>
      </c>
      <c r="D6948" s="5" t="s">
        <v>669</v>
      </c>
    </row>
    <row r="6949" spans="1:4" x14ac:dyDescent="0.2">
      <c r="A6949">
        <v>6945</v>
      </c>
      <c r="B6949" s="15">
        <f>'BudgetSum 2-3'!D75</f>
        <v>0</v>
      </c>
      <c r="D6949" s="5" t="s">
        <v>669</v>
      </c>
    </row>
    <row r="6950" spans="1:4" x14ac:dyDescent="0.2">
      <c r="A6950">
        <v>6946</v>
      </c>
      <c r="B6950" s="15">
        <f>'BudgetSum 2-3'!C76</f>
        <v>0</v>
      </c>
      <c r="D6950" s="5" t="s">
        <v>669</v>
      </c>
    </row>
    <row r="6951" spans="1:4" x14ac:dyDescent="0.2">
      <c r="A6951">
        <v>6947</v>
      </c>
      <c r="B6951" s="15">
        <f>'BudgetSum 2-3'!D76</f>
        <v>0</v>
      </c>
      <c r="D6951" s="5" t="s">
        <v>669</v>
      </c>
    </row>
    <row r="6952" spans="1:4" x14ac:dyDescent="0.2">
      <c r="A6952">
        <v>6948</v>
      </c>
      <c r="B6952" s="15">
        <f>'BudgetSum 2-3'!C27</f>
        <v>0</v>
      </c>
      <c r="D6952" s="5" t="s">
        <v>669</v>
      </c>
    </row>
    <row r="6953" spans="1:4" x14ac:dyDescent="0.2">
      <c r="A6953">
        <v>6949</v>
      </c>
      <c r="B6953" s="15">
        <f>'BudgetSum 2-3'!D27</f>
        <v>0</v>
      </c>
      <c r="D6953" s="5" t="s">
        <v>669</v>
      </c>
    </row>
    <row r="6954" spans="1:4" x14ac:dyDescent="0.2">
      <c r="A6954">
        <v>6950</v>
      </c>
      <c r="B6954" s="15">
        <f>'BudgetSum 2-3'!E27</f>
        <v>0</v>
      </c>
      <c r="D6954" s="5" t="s">
        <v>669</v>
      </c>
    </row>
    <row r="6955" spans="1:4" x14ac:dyDescent="0.2">
      <c r="A6955">
        <v>6951</v>
      </c>
      <c r="B6955" s="15">
        <f>'BudgetSum 2-3'!F27</f>
        <v>0</v>
      </c>
      <c r="D6955" s="5" t="s">
        <v>669</v>
      </c>
    </row>
    <row r="6956" spans="1:4" x14ac:dyDescent="0.2">
      <c r="A6956">
        <v>6952</v>
      </c>
      <c r="B6956" s="15">
        <f>'BudgetSum 2-3'!G27</f>
        <v>0</v>
      </c>
      <c r="D6956" s="5" t="s">
        <v>669</v>
      </c>
    </row>
    <row r="6957" spans="1:4" x14ac:dyDescent="0.2">
      <c r="A6957">
        <v>6953</v>
      </c>
      <c r="B6957" s="15">
        <f>'BudgetSum 2-3'!H27</f>
        <v>0</v>
      </c>
      <c r="D6957" s="5" t="s">
        <v>669</v>
      </c>
    </row>
    <row r="6958" spans="1:4" x14ac:dyDescent="0.2">
      <c r="A6958">
        <v>6954</v>
      </c>
      <c r="B6958" s="15">
        <f>'BudgetSum 2-3'!J27</f>
        <v>0</v>
      </c>
      <c r="D6958" s="5" t="s">
        <v>669</v>
      </c>
    </row>
    <row r="6959" spans="1:4" x14ac:dyDescent="0.2">
      <c r="A6959">
        <v>6955</v>
      </c>
      <c r="B6959" s="15">
        <f>'BudgetSum 2-3'!K27</f>
        <v>0</v>
      </c>
      <c r="D6959" s="5" t="s">
        <v>669</v>
      </c>
    </row>
    <row r="6960" spans="1:4" x14ac:dyDescent="0.2">
      <c r="A6960">
        <v>6956</v>
      </c>
      <c r="B6960" s="15">
        <f>'EstRev 5-10'!C252</f>
        <v>0</v>
      </c>
      <c r="D6960" s="5" t="s">
        <v>677</v>
      </c>
    </row>
    <row r="6961" spans="1:4" x14ac:dyDescent="0.2">
      <c r="A6961">
        <v>6957</v>
      </c>
      <c r="B6961" s="15">
        <f>'EstRev 5-10'!D252</f>
        <v>0</v>
      </c>
      <c r="D6961" s="5" t="s">
        <v>677</v>
      </c>
    </row>
    <row r="6962" spans="1:4" x14ac:dyDescent="0.2">
      <c r="A6962">
        <v>6958</v>
      </c>
      <c r="B6962" s="15">
        <f>'EstRev 5-10'!E252</f>
        <v>0</v>
      </c>
      <c r="D6962" s="5" t="s">
        <v>677</v>
      </c>
    </row>
    <row r="6963" spans="1:4" x14ac:dyDescent="0.2">
      <c r="A6963">
        <v>6959</v>
      </c>
      <c r="B6963" s="15">
        <f>'EstRev 5-10'!F252</f>
        <v>0</v>
      </c>
      <c r="D6963" s="5" t="s">
        <v>677</v>
      </c>
    </row>
    <row r="6964" spans="1:4" x14ac:dyDescent="0.2">
      <c r="A6964">
        <v>6960</v>
      </c>
      <c r="B6964" s="15">
        <f>'EstRev 5-10'!G252</f>
        <v>0</v>
      </c>
      <c r="D6964" s="5" t="s">
        <v>677</v>
      </c>
    </row>
    <row r="6965" spans="1:4" x14ac:dyDescent="0.2">
      <c r="A6965">
        <v>6961</v>
      </c>
      <c r="B6965" s="15">
        <f>'EstRev 5-10'!H252</f>
        <v>0</v>
      </c>
      <c r="D6965" s="5" t="s">
        <v>677</v>
      </c>
    </row>
    <row r="6966" spans="1:4" x14ac:dyDescent="0.2">
      <c r="A6966">
        <v>6962</v>
      </c>
      <c r="B6966" s="15">
        <f>'EstRev 5-10'!J252</f>
        <v>0</v>
      </c>
      <c r="D6966" s="5" t="s">
        <v>677</v>
      </c>
    </row>
    <row r="6967" spans="1:4" x14ac:dyDescent="0.2">
      <c r="A6967">
        <v>6963</v>
      </c>
      <c r="B6967" s="15">
        <f>'EstRev 5-10'!K252</f>
        <v>0</v>
      </c>
      <c r="D6967" s="5" t="s">
        <v>677</v>
      </c>
    </row>
    <row r="6968" spans="1:4" x14ac:dyDescent="0.2">
      <c r="A6968">
        <v>6964</v>
      </c>
      <c r="B6968" s="15">
        <f>'EstRev 5-10'!E265</f>
        <v>0</v>
      </c>
      <c r="D6968" s="5" t="s">
        <v>677</v>
      </c>
    </row>
    <row r="6969" spans="1:4" x14ac:dyDescent="0.2">
      <c r="A6969">
        <v>6965</v>
      </c>
      <c r="B6969" s="15">
        <f>'CashSum 4'!C6</f>
        <v>0</v>
      </c>
      <c r="D6969" s="5" t="s">
        <v>677</v>
      </c>
    </row>
    <row r="6970" spans="1:4" x14ac:dyDescent="0.2">
      <c r="A6970">
        <v>6966</v>
      </c>
      <c r="B6970" s="15">
        <f>'CashSum 4'!C9</f>
        <v>0</v>
      </c>
      <c r="D6970" s="5" t="s">
        <v>677</v>
      </c>
    </row>
    <row r="6971" spans="1:4" x14ac:dyDescent="0.2">
      <c r="A6971">
        <v>6967</v>
      </c>
      <c r="B6971" s="15">
        <f>'CashSum 4'!D9</f>
        <v>0</v>
      </c>
      <c r="D6971" s="5" t="s">
        <v>677</v>
      </c>
    </row>
    <row r="6972" spans="1:4" x14ac:dyDescent="0.2">
      <c r="A6972">
        <v>6968</v>
      </c>
      <c r="B6972" s="15">
        <f>'CashSum 4'!E6</f>
        <v>0</v>
      </c>
      <c r="D6972" s="5" t="s">
        <v>677</v>
      </c>
    </row>
    <row r="6973" spans="1:4" x14ac:dyDescent="0.2">
      <c r="A6973">
        <v>6969</v>
      </c>
      <c r="B6973" s="15">
        <f>'CashSum 4'!E17</f>
        <v>0</v>
      </c>
      <c r="D6973" s="5" t="s">
        <v>677</v>
      </c>
    </row>
    <row r="6974" spans="1:4" x14ac:dyDescent="0.2">
      <c r="A6974">
        <v>6970</v>
      </c>
      <c r="B6974" s="15">
        <f>'CashSum 4'!G6</f>
        <v>0</v>
      </c>
      <c r="D6974" s="5" t="s">
        <v>677</v>
      </c>
    </row>
    <row r="6975" spans="1:4" x14ac:dyDescent="0.2">
      <c r="A6975">
        <v>6971</v>
      </c>
      <c r="B6975" s="15">
        <f>'CashSum 4'!H6</f>
        <v>0</v>
      </c>
      <c r="D6975" s="5" t="s">
        <v>677</v>
      </c>
    </row>
    <row r="6976" spans="1:4" x14ac:dyDescent="0.2">
      <c r="A6976">
        <v>6972</v>
      </c>
      <c r="B6976" s="15">
        <f>'CashSum 4'!H9</f>
        <v>0</v>
      </c>
      <c r="D6976" s="5" t="s">
        <v>677</v>
      </c>
    </row>
    <row r="6977" spans="1:4" x14ac:dyDescent="0.2">
      <c r="A6977">
        <v>6973</v>
      </c>
      <c r="B6977" s="15">
        <f>'CashSum 4'!K6</f>
        <v>0</v>
      </c>
      <c r="D6977" s="5" t="s">
        <v>677</v>
      </c>
    </row>
    <row r="6978" spans="1:4" x14ac:dyDescent="0.2">
      <c r="A6978">
        <v>6974</v>
      </c>
      <c r="B6978" s="15">
        <f>'CashSum 4'!K8</f>
        <v>0</v>
      </c>
      <c r="D6978" s="5" t="s">
        <v>677</v>
      </c>
    </row>
    <row r="6979" spans="1:4" x14ac:dyDescent="0.2">
      <c r="A6979">
        <v>6975</v>
      </c>
      <c r="B6979" s="15">
        <f>'CashSum 4'!K9</f>
        <v>0</v>
      </c>
      <c r="D6979" s="5" t="s">
        <v>677</v>
      </c>
    </row>
    <row r="6980" spans="1:4" x14ac:dyDescent="0.2">
      <c r="A6980">
        <v>6976</v>
      </c>
      <c r="B6980" s="15">
        <f>'CashSum 4'!K18</f>
        <v>0</v>
      </c>
      <c r="D6980" s="5" t="s">
        <v>677</v>
      </c>
    </row>
    <row r="6981" spans="1:4" x14ac:dyDescent="0.2">
      <c r="A6981">
        <v>6977</v>
      </c>
      <c r="B6981" s="15">
        <f>'EstExp 11-17'!E6</f>
        <v>0</v>
      </c>
      <c r="D6981" s="5" t="s">
        <v>681</v>
      </c>
    </row>
    <row r="6982" spans="1:4" x14ac:dyDescent="0.2">
      <c r="A6982">
        <v>6978</v>
      </c>
      <c r="B6982" s="15">
        <f>'EstExp 11-17'!K6</f>
        <v>0</v>
      </c>
      <c r="D6982" s="5" t="s">
        <v>691</v>
      </c>
    </row>
    <row r="6983" spans="1:4" x14ac:dyDescent="0.2">
      <c r="A6983">
        <v>6979</v>
      </c>
      <c r="B6983" s="15">
        <f>'EstRev 5-10'!C253</f>
        <v>0</v>
      </c>
      <c r="D6983" s="5" t="s">
        <v>694</v>
      </c>
    </row>
    <row r="6984" spans="1:4" x14ac:dyDescent="0.2">
      <c r="A6984">
        <v>6980</v>
      </c>
      <c r="B6984" s="15">
        <f>'EstRev 5-10'!D253</f>
        <v>0</v>
      </c>
      <c r="D6984" s="5" t="s">
        <v>695</v>
      </c>
    </row>
    <row r="6985" spans="1:4" x14ac:dyDescent="0.2">
      <c r="A6985">
        <v>6981</v>
      </c>
      <c r="B6985" s="15">
        <f>'EstRev 5-10'!E253</f>
        <v>0</v>
      </c>
      <c r="D6985" s="5" t="s">
        <v>696</v>
      </c>
    </row>
    <row r="6986" spans="1:4" x14ac:dyDescent="0.2">
      <c r="A6986">
        <v>6982</v>
      </c>
      <c r="B6986" s="15">
        <f>'EstRev 5-10'!F253</f>
        <v>0</v>
      </c>
      <c r="D6986" s="5" t="s">
        <v>697</v>
      </c>
    </row>
    <row r="6987" spans="1:4" x14ac:dyDescent="0.2">
      <c r="A6987">
        <v>6983</v>
      </c>
      <c r="B6987" s="15">
        <f>'EstRev 5-10'!G253</f>
        <v>0</v>
      </c>
      <c r="D6987" s="5" t="s">
        <v>698</v>
      </c>
    </row>
    <row r="6988" spans="1:4" x14ac:dyDescent="0.2">
      <c r="A6988">
        <v>6984</v>
      </c>
      <c r="B6988" s="15">
        <f>'EstRev 5-10'!H253</f>
        <v>0</v>
      </c>
      <c r="D6988" s="5" t="s">
        <v>699</v>
      </c>
    </row>
    <row r="6989" spans="1:4" x14ac:dyDescent="0.2">
      <c r="A6989">
        <v>6985</v>
      </c>
      <c r="B6989" s="15">
        <f>'EstRev 5-10'!J253</f>
        <v>0</v>
      </c>
      <c r="D6989" s="5" t="s">
        <v>700</v>
      </c>
    </row>
    <row r="6990" spans="1:4" x14ac:dyDescent="0.2">
      <c r="A6990">
        <v>6986</v>
      </c>
      <c r="B6990" s="15">
        <f>'EstRev 5-10'!K253</f>
        <v>0</v>
      </c>
      <c r="D6990" s="5" t="s">
        <v>701</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743</v>
      </c>
    </row>
    <row r="6995" spans="1:4" x14ac:dyDescent="0.2">
      <c r="A6995">
        <v>6991</v>
      </c>
      <c r="B6995" s="14">
        <f>'EstExp 11-17'!K157</f>
        <v>0</v>
      </c>
      <c r="D6995" s="5" t="s">
        <v>743</v>
      </c>
    </row>
    <row r="6996" spans="1:4" x14ac:dyDescent="0.2">
      <c r="A6996">
        <v>6992</v>
      </c>
      <c r="B6996" s="14">
        <f>'EstExp 11-17'!H158</f>
        <v>0</v>
      </c>
      <c r="D6996" s="5" t="s">
        <v>743</v>
      </c>
    </row>
    <row r="6997" spans="1:4" x14ac:dyDescent="0.2">
      <c r="A6997">
        <v>6993</v>
      </c>
      <c r="B6997" s="14">
        <f>'EstExp 11-17'!K158</f>
        <v>0</v>
      </c>
      <c r="D6997" s="5" t="s">
        <v>743</v>
      </c>
    </row>
    <row r="6998" spans="1:4" x14ac:dyDescent="0.2">
      <c r="A6998">
        <v>6994</v>
      </c>
    </row>
    <row r="6999" spans="1:4" x14ac:dyDescent="0.2">
      <c r="A6999">
        <v>6995</v>
      </c>
    </row>
    <row r="7000" spans="1:4" x14ac:dyDescent="0.2">
      <c r="A7000">
        <v>6996</v>
      </c>
      <c r="B7000" s="14">
        <f>'EstExp 11-17'!H159</f>
        <v>0</v>
      </c>
      <c r="D7000" s="5" t="s">
        <v>743</v>
      </c>
    </row>
    <row r="7001" spans="1:4" x14ac:dyDescent="0.2">
      <c r="A7001">
        <v>6997</v>
      </c>
      <c r="B7001" s="14">
        <f>'EstExp 11-17'!K159</f>
        <v>0</v>
      </c>
      <c r="D7001" s="5" t="s">
        <v>743</v>
      </c>
    </row>
    <row r="7002" spans="1:4" x14ac:dyDescent="0.2">
      <c r="A7002">
        <v>6998</v>
      </c>
      <c r="B7002" s="14">
        <f>'EstExp 11-17'!H160</f>
        <v>0</v>
      </c>
      <c r="D7002" s="5" t="s">
        <v>743</v>
      </c>
    </row>
    <row r="7003" spans="1:4" x14ac:dyDescent="0.2">
      <c r="A7003">
        <v>6999</v>
      </c>
      <c r="B7003" s="14">
        <f>'EstExp 11-17'!K160</f>
        <v>0</v>
      </c>
      <c r="D7003" s="5" t="s">
        <v>743</v>
      </c>
    </row>
    <row r="7004" spans="1:4" x14ac:dyDescent="0.2">
      <c r="A7004">
        <v>7000</v>
      </c>
      <c r="B7004" s="14">
        <f>'EstExp 11-17'!D282</f>
        <v>0</v>
      </c>
      <c r="D7004" s="5" t="s">
        <v>743</v>
      </c>
    </row>
    <row r="7005" spans="1:4" x14ac:dyDescent="0.2">
      <c r="A7005">
        <v>7001</v>
      </c>
      <c r="B7005" s="14">
        <f>'EstExp 11-17'!K282</f>
        <v>0</v>
      </c>
      <c r="D7005" s="5" t="s">
        <v>743</v>
      </c>
    </row>
    <row r="7006" spans="1:4" x14ac:dyDescent="0.2">
      <c r="A7006">
        <v>7002</v>
      </c>
      <c r="B7006" s="14">
        <f>'EstExp 11-17'!E306</f>
        <v>0</v>
      </c>
      <c r="D7006" s="5" t="s">
        <v>743</v>
      </c>
    </row>
    <row r="7007" spans="1:4" x14ac:dyDescent="0.2">
      <c r="A7007">
        <v>7003</v>
      </c>
      <c r="B7007" s="14">
        <f>'EstExp 11-17'!H306</f>
        <v>0</v>
      </c>
      <c r="D7007" s="5" t="s">
        <v>743</v>
      </c>
    </row>
    <row r="7008" spans="1:4" x14ac:dyDescent="0.2">
      <c r="A7008">
        <v>7004</v>
      </c>
      <c r="B7008" s="14">
        <f>'EstExp 11-17'!K306</f>
        <v>0</v>
      </c>
      <c r="D7008" s="5" t="s">
        <v>743</v>
      </c>
    </row>
    <row r="7009" spans="1:4" x14ac:dyDescent="0.2">
      <c r="A7009">
        <v>7005</v>
      </c>
      <c r="B7009" s="14">
        <f>'EstExp 11-17'!H332</f>
        <v>0</v>
      </c>
      <c r="D7009" s="5" t="s">
        <v>743</v>
      </c>
    </row>
    <row r="7010" spans="1:4" x14ac:dyDescent="0.2">
      <c r="A7010">
        <v>7006</v>
      </c>
      <c r="B7010" s="14">
        <f>'EstExp 11-17'!K332</f>
        <v>0</v>
      </c>
      <c r="D7010" s="5" t="s">
        <v>743</v>
      </c>
    </row>
    <row r="7011" spans="1:4" x14ac:dyDescent="0.2">
      <c r="A7011">
        <v>7007</v>
      </c>
      <c r="B7011" s="14">
        <f>'EstExp 11-17'!H333</f>
        <v>0</v>
      </c>
      <c r="D7011" s="5" t="s">
        <v>743</v>
      </c>
    </row>
    <row r="7012" spans="1:4" x14ac:dyDescent="0.2">
      <c r="A7012">
        <v>7008</v>
      </c>
      <c r="B7012" s="14">
        <f>'EstExp 11-17'!K333</f>
        <v>0</v>
      </c>
      <c r="D7012" s="5" t="s">
        <v>743</v>
      </c>
    </row>
    <row r="7013" spans="1:4" x14ac:dyDescent="0.2">
      <c r="A7013">
        <v>7009</v>
      </c>
      <c r="B7013" s="14">
        <f>'EstExp 11-17'!H334</f>
        <v>0</v>
      </c>
      <c r="D7013" s="5" t="s">
        <v>743</v>
      </c>
    </row>
    <row r="7014" spans="1:4" x14ac:dyDescent="0.2">
      <c r="A7014">
        <v>7010</v>
      </c>
      <c r="B7014" s="14">
        <f>'EstExp 11-17'!K334</f>
        <v>0</v>
      </c>
      <c r="D7014" s="5" t="s">
        <v>743</v>
      </c>
    </row>
    <row r="7015" spans="1:4" x14ac:dyDescent="0.2">
      <c r="A7015">
        <v>7011</v>
      </c>
      <c r="B7015" s="14">
        <f>'EstExp 11-17'!H354</f>
        <v>0</v>
      </c>
      <c r="D7015" s="5" t="s">
        <v>743</v>
      </c>
    </row>
    <row r="7016" spans="1:4" x14ac:dyDescent="0.2">
      <c r="A7016">
        <v>7012</v>
      </c>
      <c r="B7016" s="14">
        <f>'EstExp 11-17'!K354</f>
        <v>0</v>
      </c>
      <c r="D7016" s="5" t="s">
        <v>743</v>
      </c>
    </row>
    <row r="7017" spans="1:4" x14ac:dyDescent="0.2">
      <c r="A7017">
        <v>7013</v>
      </c>
      <c r="B7017" s="14">
        <f>'EstExp 11-17'!H355</f>
        <v>0</v>
      </c>
      <c r="D7017" s="5" t="s">
        <v>743</v>
      </c>
    </row>
    <row r="7018" spans="1:4" x14ac:dyDescent="0.2">
      <c r="A7018">
        <v>7014</v>
      </c>
      <c r="B7018" s="14">
        <f>'EstExp 11-17'!K355</f>
        <v>0</v>
      </c>
      <c r="D7018" s="5" t="s">
        <v>743</v>
      </c>
    </row>
    <row r="7019" spans="1:4" x14ac:dyDescent="0.2">
      <c r="A7019">
        <v>7015</v>
      </c>
      <c r="B7019" s="14">
        <f>'BudgetSum 2-3'!J16</f>
        <v>0</v>
      </c>
      <c r="D7019" s="5" t="s">
        <v>743</v>
      </c>
    </row>
    <row r="7020" spans="1:4" x14ac:dyDescent="0.2">
      <c r="A7020">
        <v>7016</v>
      </c>
      <c r="B7020" s="15">
        <f>'EstRev 5-10'!C119</f>
        <v>0</v>
      </c>
      <c r="D7020" s="5" t="s">
        <v>898</v>
      </c>
    </row>
    <row r="7021" spans="1:4" x14ac:dyDescent="0.2">
      <c r="A7021">
        <v>7017</v>
      </c>
      <c r="B7021" s="15">
        <f>'EstRev 5-10'!D119</f>
        <v>0</v>
      </c>
      <c r="D7021" s="5" t="s">
        <v>898</v>
      </c>
    </row>
    <row r="7022" spans="1:4" x14ac:dyDescent="0.2">
      <c r="A7022">
        <v>7018</v>
      </c>
      <c r="B7022" s="15">
        <f>'EstRev 5-10'!E119</f>
        <v>0</v>
      </c>
      <c r="D7022" s="5" t="s">
        <v>898</v>
      </c>
    </row>
    <row r="7023" spans="1:4" x14ac:dyDescent="0.2">
      <c r="A7023">
        <v>7019</v>
      </c>
      <c r="B7023" s="15">
        <f>'EstRev 5-10'!F119</f>
        <v>0</v>
      </c>
      <c r="D7023" s="5" t="s">
        <v>898</v>
      </c>
    </row>
    <row r="7024" spans="1:4" x14ac:dyDescent="0.2">
      <c r="A7024">
        <v>7020</v>
      </c>
      <c r="B7024" s="15">
        <f>'EstRev 5-10'!G119</f>
        <v>0</v>
      </c>
      <c r="D7024" s="5" t="s">
        <v>898</v>
      </c>
    </row>
    <row r="7025" spans="1:4" x14ac:dyDescent="0.2">
      <c r="A7025">
        <v>7021</v>
      </c>
      <c r="B7025" s="15">
        <f>'EstRev 5-10'!H119</f>
        <v>0</v>
      </c>
      <c r="D7025" s="5" t="s">
        <v>898</v>
      </c>
    </row>
    <row r="7026" spans="1:4" x14ac:dyDescent="0.2">
      <c r="A7026">
        <v>7022</v>
      </c>
      <c r="B7026" s="15">
        <f>'EstRev 5-10'!J119</f>
        <v>0</v>
      </c>
      <c r="D7026" s="5" t="s">
        <v>898</v>
      </c>
    </row>
    <row r="7027" spans="1:4" x14ac:dyDescent="0.2">
      <c r="A7027">
        <v>7023</v>
      </c>
      <c r="B7027" s="15">
        <f>'EstRev 5-10'!K119</f>
        <v>0</v>
      </c>
      <c r="D7027" s="5" t="s">
        <v>898</v>
      </c>
    </row>
    <row r="7028" spans="1:4" x14ac:dyDescent="0.2">
      <c r="A7028">
        <v>7024</v>
      </c>
      <c r="B7028" s="15">
        <f>'EstRev 5-10'!C260</f>
        <v>0</v>
      </c>
      <c r="D7028" s="5" t="s">
        <v>899</v>
      </c>
    </row>
    <row r="7029" spans="1:4" x14ac:dyDescent="0.2">
      <c r="A7029">
        <v>7025</v>
      </c>
      <c r="B7029" s="15">
        <f>'EstRev 5-10'!D260</f>
        <v>0</v>
      </c>
      <c r="D7029" s="5" t="s">
        <v>899</v>
      </c>
    </row>
    <row r="7030" spans="1:4" x14ac:dyDescent="0.2">
      <c r="A7030">
        <v>7026</v>
      </c>
      <c r="B7030" s="15">
        <f>'EstRev 5-10'!F260</f>
        <v>0</v>
      </c>
      <c r="D7030" s="5" t="s">
        <v>899</v>
      </c>
    </row>
    <row r="7031" spans="1:4" x14ac:dyDescent="0.2">
      <c r="A7031">
        <v>7027</v>
      </c>
      <c r="B7031" s="15">
        <f>'EstRev 5-10'!G260</f>
        <v>0</v>
      </c>
      <c r="D7031" s="5" t="s">
        <v>899</v>
      </c>
    </row>
    <row r="7032" spans="1:4" x14ac:dyDescent="0.2">
      <c r="A7032">
        <v>7028</v>
      </c>
      <c r="B7032" s="15">
        <f>'EstRev 5-10'!C261</f>
        <v>0</v>
      </c>
      <c r="D7032" s="5" t="s">
        <v>900</v>
      </c>
    </row>
    <row r="7033" spans="1:4" x14ac:dyDescent="0.2">
      <c r="A7033">
        <v>7029</v>
      </c>
      <c r="B7033" s="15">
        <f>'EstRev 5-10'!D261</f>
        <v>0</v>
      </c>
      <c r="D7033" s="5" t="s">
        <v>900</v>
      </c>
    </row>
    <row r="7034" spans="1:4" x14ac:dyDescent="0.2">
      <c r="A7034">
        <v>7030</v>
      </c>
      <c r="B7034" s="15">
        <f>'EstRev 5-10'!F261</f>
        <v>0</v>
      </c>
      <c r="D7034" s="5" t="s">
        <v>900</v>
      </c>
    </row>
    <row r="7035" spans="1:4" x14ac:dyDescent="0.2">
      <c r="A7035">
        <v>7031</v>
      </c>
      <c r="B7035" s="15">
        <f>'EstRev 5-10'!G261</f>
        <v>0</v>
      </c>
      <c r="D7035" s="5" t="s">
        <v>900</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l3ePhVDc54EU3dSXbRAfD9ldYdu1CfNp3mLbVd9rb2FrzcjzXRNeng6aRfUkJ4ErG4rHvavsN7efRAb7G0/Z+Q==" saltValue="79B7s46Moqy1PlSPPSPXC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B1" zoomScale="125" zoomScaleNormal="125" workbookViewId="0">
      <selection activeCell="C3" sqref="C3:K3"/>
    </sheetView>
  </sheetViews>
  <sheetFormatPr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x14ac:dyDescent="0.2">
      <c r="A1" s="483" t="s">
        <v>47</v>
      </c>
      <c r="B1" s="484"/>
      <c r="C1" s="485" t="s">
        <v>266</v>
      </c>
      <c r="D1" s="486" t="s">
        <v>267</v>
      </c>
      <c r="E1" s="486" t="s">
        <v>505</v>
      </c>
      <c r="F1" s="486" t="s">
        <v>506</v>
      </c>
      <c r="G1" s="486" t="s">
        <v>507</v>
      </c>
      <c r="H1" s="486" t="s">
        <v>508</v>
      </c>
      <c r="I1" s="486" t="s">
        <v>509</v>
      </c>
      <c r="J1" s="486" t="s">
        <v>510</v>
      </c>
      <c r="K1" s="486" t="s">
        <v>511</v>
      </c>
    </row>
    <row r="2" spans="1:11" ht="36" customHeight="1" x14ac:dyDescent="0.15">
      <c r="A2" s="468" t="s">
        <v>901</v>
      </c>
      <c r="B2" s="488" t="s">
        <v>525</v>
      </c>
      <c r="C2" s="489" t="s">
        <v>304</v>
      </c>
      <c r="D2" s="490" t="s">
        <v>268</v>
      </c>
      <c r="E2" s="490" t="s">
        <v>426</v>
      </c>
      <c r="F2" s="490" t="s">
        <v>512</v>
      </c>
      <c r="G2" s="491" t="s">
        <v>405</v>
      </c>
      <c r="H2" s="491" t="s">
        <v>427</v>
      </c>
      <c r="I2" s="491" t="s">
        <v>514</v>
      </c>
      <c r="J2" s="491" t="s">
        <v>428</v>
      </c>
      <c r="K2" s="491" t="s">
        <v>515</v>
      </c>
    </row>
    <row r="3" spans="1:11" s="494" customFormat="1" ht="14.25" x14ac:dyDescent="0.2">
      <c r="A3" s="642" t="s">
        <v>803</v>
      </c>
      <c r="B3" s="492"/>
      <c r="C3" s="493">
        <v>6608792</v>
      </c>
      <c r="D3" s="493">
        <v>2659348</v>
      </c>
      <c r="E3" s="493">
        <v>39445</v>
      </c>
      <c r="F3" s="493">
        <v>0</v>
      </c>
      <c r="G3" s="493">
        <v>346825</v>
      </c>
      <c r="H3" s="493">
        <v>0</v>
      </c>
      <c r="I3" s="493">
        <v>2552833</v>
      </c>
      <c r="J3" s="493">
        <v>0</v>
      </c>
      <c r="K3" s="493">
        <v>0</v>
      </c>
    </row>
    <row r="4" spans="1:11" s="498" customFormat="1" ht="18" customHeight="1" x14ac:dyDescent="0.2">
      <c r="A4" s="624" t="s">
        <v>275</v>
      </c>
      <c r="B4" s="625"/>
      <c r="C4" s="495"/>
      <c r="D4" s="495"/>
      <c r="E4" s="495"/>
      <c r="F4" s="495"/>
      <c r="G4" s="495"/>
      <c r="H4" s="495"/>
      <c r="I4" s="496"/>
      <c r="J4" s="496"/>
      <c r="K4" s="497"/>
    </row>
    <row r="5" spans="1:11" s="494" customFormat="1" ht="12.75" customHeight="1" x14ac:dyDescent="0.2">
      <c r="A5" s="626" t="s">
        <v>351</v>
      </c>
      <c r="B5" s="627">
        <v>1000</v>
      </c>
      <c r="C5" s="499">
        <f>'EstRev 5-10'!C109</f>
        <v>7558600</v>
      </c>
      <c r="D5" s="499">
        <f>'EstRev 5-10'!D109</f>
        <v>990000</v>
      </c>
      <c r="E5" s="499">
        <f>'EstRev 5-10'!E109</f>
        <v>400</v>
      </c>
      <c r="F5" s="499">
        <f>'EstRev 5-10'!F109</f>
        <v>354300</v>
      </c>
      <c r="G5" s="499">
        <f>'EstRev 5-10'!G109</f>
        <v>425500</v>
      </c>
      <c r="H5" s="499">
        <f>'EstRev 5-10'!H109</f>
        <v>0</v>
      </c>
      <c r="I5" s="499">
        <f>'EstRev 5-10'!I109</f>
        <v>52300</v>
      </c>
      <c r="J5" s="499">
        <f>'EstRev 5-10'!J109</f>
        <v>0</v>
      </c>
      <c r="K5" s="499">
        <f>'EstRev 5-10'!K109</f>
        <v>0</v>
      </c>
    </row>
    <row r="6" spans="1:11" s="494" customFormat="1" ht="24" x14ac:dyDescent="0.2">
      <c r="A6" s="628" t="s">
        <v>382</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
      <c r="A7" s="630" t="s">
        <v>527</v>
      </c>
      <c r="B7" s="629">
        <v>3000</v>
      </c>
      <c r="C7" s="499">
        <f>'EstRev 5-10'!C169</f>
        <v>818719</v>
      </c>
      <c r="D7" s="499">
        <f>'EstRev 5-10'!D169</f>
        <v>0</v>
      </c>
      <c r="E7" s="499">
        <f>'EstRev 5-10'!E169</f>
        <v>0</v>
      </c>
      <c r="F7" s="499">
        <f>'EstRev 5-10'!F169</f>
        <v>91000</v>
      </c>
      <c r="G7" s="499">
        <f>'EstRev 5-10'!G169</f>
        <v>0</v>
      </c>
      <c r="H7" s="499">
        <f>'EstRev 5-10'!H169</f>
        <v>0</v>
      </c>
      <c r="I7" s="499">
        <f>'EstRev 5-10'!I169</f>
        <v>0</v>
      </c>
      <c r="J7" s="499">
        <f>'EstRev 5-10'!J169</f>
        <v>0</v>
      </c>
      <c r="K7" s="499">
        <f>'EstRev 5-10'!K169</f>
        <v>0</v>
      </c>
    </row>
    <row r="8" spans="1:11" s="502" customFormat="1" ht="12.75" customHeight="1" x14ac:dyDescent="0.2">
      <c r="A8" s="630" t="s">
        <v>528</v>
      </c>
      <c r="B8" s="631">
        <v>4000</v>
      </c>
      <c r="C8" s="501">
        <f>'EstRev 5-10'!C266</f>
        <v>251546</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x14ac:dyDescent="0.25">
      <c r="A9" s="503" t="s">
        <v>790</v>
      </c>
      <c r="B9" s="504"/>
      <c r="C9" s="505">
        <f>SUM(C5:C8)</f>
        <v>8628865</v>
      </c>
      <c r="D9" s="505">
        <f t="shared" ref="D9:K9" si="0">SUM(D5:D8)</f>
        <v>990000</v>
      </c>
      <c r="E9" s="505">
        <f t="shared" si="0"/>
        <v>400</v>
      </c>
      <c r="F9" s="505">
        <f t="shared" si="0"/>
        <v>445300</v>
      </c>
      <c r="G9" s="505">
        <f t="shared" si="0"/>
        <v>425500</v>
      </c>
      <c r="H9" s="505">
        <f t="shared" si="0"/>
        <v>0</v>
      </c>
      <c r="I9" s="505">
        <f t="shared" si="0"/>
        <v>52300</v>
      </c>
      <c r="J9" s="505">
        <f t="shared" si="0"/>
        <v>0</v>
      </c>
      <c r="K9" s="505">
        <f t="shared" si="0"/>
        <v>0</v>
      </c>
    </row>
    <row r="10" spans="1:11" s="502" customFormat="1" ht="16.5" thickTop="1" thickBot="1" x14ac:dyDescent="0.25">
      <c r="A10" s="506" t="s">
        <v>791</v>
      </c>
      <c r="B10" s="507">
        <v>3998</v>
      </c>
      <c r="C10" s="508"/>
      <c r="D10" s="508"/>
      <c r="E10" s="508"/>
      <c r="F10" s="508"/>
      <c r="G10" s="508"/>
      <c r="H10" s="508"/>
      <c r="I10" s="509"/>
      <c r="J10" s="508"/>
      <c r="K10" s="508"/>
    </row>
    <row r="11" spans="1:11" s="502" customFormat="1" ht="12.75" customHeight="1" thickTop="1" thickBot="1" x14ac:dyDescent="0.25">
      <c r="A11" s="503" t="s">
        <v>526</v>
      </c>
      <c r="B11" s="510"/>
      <c r="C11" s="511">
        <f>SUM(C9:C10)</f>
        <v>8628865</v>
      </c>
      <c r="D11" s="511">
        <f t="shared" ref="D11:K11" si="1">SUM(D9:D10)</f>
        <v>990000</v>
      </c>
      <c r="E11" s="511">
        <f t="shared" si="1"/>
        <v>400</v>
      </c>
      <c r="F11" s="511">
        <f t="shared" si="1"/>
        <v>445300</v>
      </c>
      <c r="G11" s="511">
        <f t="shared" si="1"/>
        <v>425500</v>
      </c>
      <c r="H11" s="511">
        <f t="shared" si="1"/>
        <v>0</v>
      </c>
      <c r="I11" s="511">
        <f t="shared" si="1"/>
        <v>52300</v>
      </c>
      <c r="J11" s="511">
        <f t="shared" si="1"/>
        <v>0</v>
      </c>
      <c r="K11" s="511">
        <f t="shared" si="1"/>
        <v>0</v>
      </c>
    </row>
    <row r="12" spans="1:11" ht="18" customHeight="1" thickTop="1" x14ac:dyDescent="0.2">
      <c r="A12" s="632" t="s">
        <v>305</v>
      </c>
      <c r="B12" s="633"/>
      <c r="C12" s="512"/>
      <c r="D12" s="512"/>
      <c r="E12" s="512"/>
      <c r="F12" s="512"/>
      <c r="G12" s="512"/>
      <c r="H12" s="512"/>
      <c r="I12" s="513"/>
      <c r="J12" s="513"/>
      <c r="K12" s="514"/>
    </row>
    <row r="13" spans="1:11" ht="12.75" customHeight="1" x14ac:dyDescent="0.2">
      <c r="A13" s="634" t="s">
        <v>286</v>
      </c>
      <c r="B13" s="635" t="s">
        <v>276</v>
      </c>
      <c r="C13" s="515">
        <f>'EstExp 11-17'!K33</f>
        <v>5639648</v>
      </c>
      <c r="D13" s="516"/>
      <c r="E13" s="516"/>
      <c r="F13" s="516"/>
      <c r="G13" s="517">
        <f>'EstExp 11-17'!K229</f>
        <v>96600</v>
      </c>
      <c r="H13" s="518"/>
      <c r="I13" s="516"/>
      <c r="J13" s="516"/>
      <c r="K13" s="516"/>
    </row>
    <row r="14" spans="1:11" ht="12.75" customHeight="1" x14ac:dyDescent="0.2">
      <c r="A14" s="630" t="s">
        <v>153</v>
      </c>
      <c r="B14" s="636">
        <v>2000</v>
      </c>
      <c r="C14" s="519">
        <f>'EstExp 11-17'!K74</f>
        <v>2435416</v>
      </c>
      <c r="D14" s="501">
        <f>'EstExp 11-17'!K129</f>
        <v>978980</v>
      </c>
      <c r="E14" s="520"/>
      <c r="F14" s="501">
        <f>'EstExp 11-17'!K184</f>
        <v>395300</v>
      </c>
      <c r="G14" s="501">
        <f>'EstExp 11-17'!K279</f>
        <v>128700</v>
      </c>
      <c r="H14" s="501">
        <f>'EstExp 11-17'!K303</f>
        <v>0</v>
      </c>
      <c r="I14" s="520"/>
      <c r="J14" s="501">
        <f>'EstExp 11-17'!K330</f>
        <v>0</v>
      </c>
      <c r="K14" s="501">
        <f>'EstExp 11-17'!K352</f>
        <v>0</v>
      </c>
    </row>
    <row r="15" spans="1:11" ht="12.75" customHeight="1" x14ac:dyDescent="0.2">
      <c r="A15" s="630" t="s">
        <v>598</v>
      </c>
      <c r="B15" s="636">
        <v>3000</v>
      </c>
      <c r="C15" s="519">
        <f>'EstExp 11-17'!K75</f>
        <v>21160</v>
      </c>
      <c r="D15" s="501">
        <f>'EstExp 11-17'!K130</f>
        <v>0</v>
      </c>
      <c r="E15" s="520"/>
      <c r="F15" s="501">
        <f>'EstExp 11-17'!K185</f>
        <v>0</v>
      </c>
      <c r="G15" s="501">
        <f>'EstExp 11-17'!K280</f>
        <v>100</v>
      </c>
      <c r="H15" s="521"/>
      <c r="I15" s="520"/>
      <c r="J15" s="522"/>
      <c r="K15" s="521"/>
    </row>
    <row r="16" spans="1:11" s="502" customFormat="1" ht="12.75" customHeight="1" x14ac:dyDescent="0.2">
      <c r="A16" s="630" t="s">
        <v>60</v>
      </c>
      <c r="B16" s="636">
        <v>4000</v>
      </c>
      <c r="C16" s="519">
        <f>'EstExp 11-17'!K102</f>
        <v>334000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
      <c r="A17" s="630" t="s">
        <v>165</v>
      </c>
      <c r="B17" s="636">
        <v>5000</v>
      </c>
      <c r="C17" s="519">
        <f>'EstExp 11-17'!K112</f>
        <v>0</v>
      </c>
      <c r="D17" s="501">
        <f>'EstExp 11-17'!K149</f>
        <v>0</v>
      </c>
      <c r="E17" s="519">
        <f>'EstExp 11-17'!K172</f>
        <v>300</v>
      </c>
      <c r="F17" s="501">
        <f>'EstExp 11-17'!K208</f>
        <v>0</v>
      </c>
      <c r="G17" s="501">
        <f>'EstExp 11-17'!K293</f>
        <v>0</v>
      </c>
      <c r="H17" s="521"/>
      <c r="I17" s="520"/>
      <c r="J17" s="501">
        <f>'EstExp 11-17'!K340</f>
        <v>0</v>
      </c>
      <c r="K17" s="501">
        <f>'EstExp 11-17'!K365</f>
        <v>0</v>
      </c>
    </row>
    <row r="18" spans="1:11" ht="12.75" customHeight="1" x14ac:dyDescent="0.2">
      <c r="A18" s="630" t="s">
        <v>456</v>
      </c>
      <c r="B18" s="637">
        <v>6000</v>
      </c>
      <c r="C18" s="519">
        <f>'EstExp 11-17'!K113</f>
        <v>5000</v>
      </c>
      <c r="D18" s="501">
        <f>'EstExp 11-17'!K150</f>
        <v>5000</v>
      </c>
      <c r="E18" s="519">
        <f>'EstExp 11-17'!K173</f>
        <v>0</v>
      </c>
      <c r="F18" s="501">
        <f>'EstExp 11-17'!K209</f>
        <v>5000</v>
      </c>
      <c r="G18" s="501">
        <f>'EstExp 11-17'!K294</f>
        <v>0</v>
      </c>
      <c r="H18" s="501">
        <f>'EstExp 11-17'!K311</f>
        <v>0</v>
      </c>
      <c r="I18" s="520"/>
      <c r="J18" s="501">
        <f>'EstExp 11-17'!K341</f>
        <v>0</v>
      </c>
      <c r="K18" s="501">
        <f>'EstExp 11-17'!K366</f>
        <v>0</v>
      </c>
    </row>
    <row r="19" spans="1:11" ht="15" customHeight="1" thickBot="1" x14ac:dyDescent="0.25">
      <c r="A19" s="503" t="s">
        <v>792</v>
      </c>
      <c r="B19" s="524"/>
      <c r="C19" s="525">
        <f t="shared" ref="C19:H19" si="2">SUM(C13:C18)</f>
        <v>8435224</v>
      </c>
      <c r="D19" s="525">
        <f t="shared" si="2"/>
        <v>983980</v>
      </c>
      <c r="E19" s="525">
        <f t="shared" si="2"/>
        <v>300</v>
      </c>
      <c r="F19" s="525">
        <f t="shared" si="2"/>
        <v>400300</v>
      </c>
      <c r="G19" s="525">
        <f t="shared" si="2"/>
        <v>225400</v>
      </c>
      <c r="H19" s="525">
        <f t="shared" si="2"/>
        <v>0</v>
      </c>
      <c r="I19" s="520"/>
      <c r="J19" s="505">
        <f>SUM(J13:J18)</f>
        <v>0</v>
      </c>
      <c r="K19" s="525">
        <f>SUM(K13:K18)</f>
        <v>0</v>
      </c>
    </row>
    <row r="20" spans="1:11" ht="16.5" thickTop="1" thickBot="1" x14ac:dyDescent="0.25">
      <c r="A20" s="526" t="s">
        <v>793</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25">
      <c r="A21" s="503" t="s">
        <v>411</v>
      </c>
      <c r="B21" s="529"/>
      <c r="C21" s="528">
        <f t="shared" ref="C21:H21" si="4">SUM(C19:C20)</f>
        <v>8435224</v>
      </c>
      <c r="D21" s="528">
        <f t="shared" si="4"/>
        <v>983980</v>
      </c>
      <c r="E21" s="528">
        <f t="shared" si="4"/>
        <v>300</v>
      </c>
      <c r="F21" s="528">
        <f t="shared" si="4"/>
        <v>400300</v>
      </c>
      <c r="G21" s="528">
        <f t="shared" si="4"/>
        <v>225400</v>
      </c>
      <c r="H21" s="528">
        <f t="shared" si="4"/>
        <v>0</v>
      </c>
      <c r="I21" s="520"/>
      <c r="J21" s="528">
        <f>SUM(J19:J20)</f>
        <v>0</v>
      </c>
      <c r="K21" s="528">
        <f>SUM(K19:K20)</f>
        <v>0</v>
      </c>
    </row>
    <row r="22" spans="1:11" ht="21.75" customHeight="1" thickTop="1" x14ac:dyDescent="0.2">
      <c r="A22" s="530" t="s">
        <v>529</v>
      </c>
      <c r="B22" s="531"/>
      <c r="C22" s="532">
        <f>C9-C19</f>
        <v>193641</v>
      </c>
      <c r="D22" s="532">
        <f t="shared" ref="D22:K22" si="5">D9-D19</f>
        <v>6020</v>
      </c>
      <c r="E22" s="532">
        <f t="shared" si="5"/>
        <v>100</v>
      </c>
      <c r="F22" s="532">
        <f t="shared" si="5"/>
        <v>45000</v>
      </c>
      <c r="G22" s="532">
        <f t="shared" si="5"/>
        <v>200100</v>
      </c>
      <c r="H22" s="532">
        <f t="shared" si="5"/>
        <v>0</v>
      </c>
      <c r="I22" s="532">
        <f t="shared" si="5"/>
        <v>52300</v>
      </c>
      <c r="J22" s="532">
        <f t="shared" si="5"/>
        <v>0</v>
      </c>
      <c r="K22" s="532">
        <f t="shared" si="5"/>
        <v>0</v>
      </c>
    </row>
    <row r="23" spans="1:11" s="536" customFormat="1" ht="18" customHeight="1" x14ac:dyDescent="0.2">
      <c r="A23" s="638" t="s">
        <v>383</v>
      </c>
      <c r="B23" s="533"/>
      <c r="C23" s="534"/>
      <c r="D23" s="534"/>
      <c r="E23" s="534"/>
      <c r="F23" s="534"/>
      <c r="G23" s="534"/>
      <c r="H23" s="534"/>
      <c r="I23" s="534"/>
      <c r="J23" s="534"/>
      <c r="K23" s="535"/>
    </row>
    <row r="24" spans="1:11" ht="12.75" customHeight="1" x14ac:dyDescent="0.2">
      <c r="A24" s="639" t="s">
        <v>384</v>
      </c>
      <c r="B24" s="537"/>
      <c r="C24" s="538"/>
      <c r="D24" s="538"/>
      <c r="E24" s="538"/>
      <c r="F24" s="538"/>
      <c r="G24" s="538"/>
      <c r="H24" s="538"/>
      <c r="I24" s="538"/>
      <c r="J24" s="538"/>
      <c r="K24" s="538"/>
    </row>
    <row r="25" spans="1:11" ht="12.75" customHeight="1" x14ac:dyDescent="0.2">
      <c r="A25" s="640" t="s">
        <v>366</v>
      </c>
      <c r="B25" s="539"/>
      <c r="C25" s="538"/>
      <c r="D25" s="538"/>
      <c r="E25" s="538"/>
      <c r="F25" s="538"/>
      <c r="G25" s="538"/>
      <c r="H25" s="538"/>
      <c r="I25" s="538"/>
      <c r="J25" s="538"/>
      <c r="K25" s="538"/>
    </row>
    <row r="26" spans="1:11" ht="15" x14ac:dyDescent="0.2">
      <c r="A26" s="540" t="s">
        <v>794</v>
      </c>
      <c r="B26" s="541">
        <v>7110</v>
      </c>
      <c r="C26" s="542"/>
      <c r="D26" s="543"/>
      <c r="E26" s="543"/>
      <c r="F26" s="543"/>
      <c r="G26" s="543"/>
      <c r="H26" s="543"/>
      <c r="I26" s="543"/>
      <c r="J26" s="543"/>
      <c r="K26" s="543"/>
    </row>
    <row r="27" spans="1:11" ht="15" x14ac:dyDescent="0.2">
      <c r="A27" s="540" t="s">
        <v>795</v>
      </c>
      <c r="B27" s="541" t="s">
        <v>670</v>
      </c>
      <c r="C27" s="542"/>
      <c r="D27" s="544"/>
      <c r="E27" s="544"/>
      <c r="F27" s="544"/>
      <c r="G27" s="544"/>
      <c r="H27" s="544"/>
      <c r="I27" s="543"/>
      <c r="J27" s="544"/>
      <c r="K27" s="544"/>
    </row>
    <row r="28" spans="1:11" ht="12" x14ac:dyDescent="0.2">
      <c r="A28" s="540" t="s">
        <v>365</v>
      </c>
      <c r="B28" s="541">
        <v>7120</v>
      </c>
      <c r="C28" s="542"/>
      <c r="D28" s="545"/>
      <c r="E28" s="544"/>
      <c r="F28" s="546"/>
      <c r="G28" s="545"/>
      <c r="H28" s="546"/>
      <c r="I28" s="538"/>
      <c r="J28" s="546"/>
      <c r="K28" s="546"/>
    </row>
    <row r="29" spans="1:11" ht="12" x14ac:dyDescent="0.2">
      <c r="A29" s="540" t="s">
        <v>98</v>
      </c>
      <c r="B29" s="547">
        <v>7130</v>
      </c>
      <c r="C29" s="542"/>
      <c r="D29" s="548"/>
      <c r="E29" s="549"/>
      <c r="F29" s="548"/>
      <c r="G29" s="538"/>
      <c r="H29" s="538"/>
      <c r="I29" s="538"/>
      <c r="J29" s="538"/>
      <c r="K29" s="538"/>
    </row>
    <row r="30" spans="1:11" ht="12" x14ac:dyDescent="0.2">
      <c r="A30" s="540" t="s">
        <v>368</v>
      </c>
      <c r="B30" s="547">
        <v>7140</v>
      </c>
      <c r="C30" s="542"/>
      <c r="D30" s="542"/>
      <c r="E30" s="550"/>
      <c r="F30" s="542"/>
      <c r="G30" s="542"/>
      <c r="H30" s="542"/>
      <c r="I30" s="542"/>
      <c r="J30" s="542"/>
      <c r="K30" s="542"/>
    </row>
    <row r="31" spans="1:11" ht="12" x14ac:dyDescent="0.2">
      <c r="A31" s="540" t="s">
        <v>370</v>
      </c>
      <c r="B31" s="541">
        <v>7150</v>
      </c>
      <c r="C31" s="538"/>
      <c r="D31" s="551">
        <f>H54</f>
        <v>0</v>
      </c>
      <c r="E31" s="552"/>
      <c r="F31" s="553"/>
      <c r="G31" s="538"/>
      <c r="H31" s="538"/>
      <c r="I31" s="538"/>
      <c r="J31" s="538"/>
      <c r="K31" s="538"/>
    </row>
    <row r="32" spans="1:11" ht="26.25" x14ac:dyDescent="0.2">
      <c r="A32" s="554" t="s">
        <v>882</v>
      </c>
      <c r="B32" s="201">
        <v>7160</v>
      </c>
      <c r="C32" s="538"/>
      <c r="D32" s="555">
        <f>K55</f>
        <v>0</v>
      </c>
      <c r="E32" s="556"/>
      <c r="F32" s="538"/>
      <c r="G32" s="538"/>
      <c r="H32" s="538"/>
      <c r="I32" s="538"/>
      <c r="J32" s="538"/>
      <c r="K32" s="538"/>
    </row>
    <row r="33" spans="1:11" ht="26.25" x14ac:dyDescent="0.2">
      <c r="A33" s="557" t="s">
        <v>796</v>
      </c>
      <c r="B33" s="201">
        <v>7170</v>
      </c>
      <c r="C33" s="538"/>
      <c r="D33" s="552"/>
      <c r="E33" s="555">
        <f>K56</f>
        <v>0</v>
      </c>
      <c r="F33" s="538"/>
      <c r="G33" s="538"/>
      <c r="H33" s="538"/>
      <c r="I33" s="538"/>
      <c r="J33" s="538"/>
      <c r="K33" s="538"/>
    </row>
    <row r="34" spans="1:11" ht="12.75" customHeight="1" x14ac:dyDescent="0.2">
      <c r="A34" s="558" t="s">
        <v>278</v>
      </c>
      <c r="B34" s="559"/>
      <c r="C34" s="543"/>
      <c r="D34" s="560"/>
      <c r="E34" s="561"/>
      <c r="F34" s="543"/>
      <c r="G34" s="543"/>
      <c r="H34" s="543"/>
      <c r="I34" s="543"/>
      <c r="J34" s="543"/>
      <c r="K34" s="543"/>
    </row>
    <row r="35" spans="1:11" ht="15" x14ac:dyDescent="0.2">
      <c r="A35" s="562" t="s">
        <v>797</v>
      </c>
      <c r="B35" s="563">
        <v>7210</v>
      </c>
      <c r="C35" s="544"/>
      <c r="D35" s="544"/>
      <c r="E35" s="544"/>
      <c r="F35" s="544"/>
      <c r="G35" s="543"/>
      <c r="H35" s="544"/>
      <c r="I35" s="544"/>
      <c r="J35" s="564"/>
      <c r="K35" s="544"/>
    </row>
    <row r="36" spans="1:11" ht="12" customHeight="1" x14ac:dyDescent="0.2">
      <c r="A36" s="562" t="s">
        <v>483</v>
      </c>
      <c r="B36" s="563">
        <v>7220</v>
      </c>
      <c r="C36" s="544"/>
      <c r="D36" s="544"/>
      <c r="E36" s="544"/>
      <c r="F36" s="544"/>
      <c r="G36" s="543"/>
      <c r="H36" s="544"/>
      <c r="I36" s="544"/>
      <c r="J36" s="564"/>
      <c r="K36" s="544"/>
    </row>
    <row r="37" spans="1:11" ht="12" customHeight="1" x14ac:dyDescent="0.2">
      <c r="A37" s="562" t="s">
        <v>478</v>
      </c>
      <c r="B37" s="563">
        <v>7230</v>
      </c>
      <c r="C37" s="544"/>
      <c r="D37" s="544"/>
      <c r="E37" s="544"/>
      <c r="F37" s="544"/>
      <c r="G37" s="543"/>
      <c r="H37" s="544"/>
      <c r="I37" s="544"/>
      <c r="J37" s="564"/>
      <c r="K37" s="544"/>
    </row>
    <row r="38" spans="1:11" ht="15" x14ac:dyDescent="0.2">
      <c r="A38" s="562" t="s">
        <v>798</v>
      </c>
      <c r="B38" s="565">
        <v>7300</v>
      </c>
      <c r="C38" s="544"/>
      <c r="D38" s="544"/>
      <c r="E38" s="564"/>
      <c r="F38" s="544"/>
      <c r="G38" s="544"/>
      <c r="H38" s="544"/>
      <c r="I38" s="543"/>
      <c r="J38" s="544"/>
      <c r="K38" s="544"/>
    </row>
    <row r="39" spans="1:11" ht="12" customHeight="1" x14ac:dyDescent="0.2">
      <c r="A39" s="562" t="s">
        <v>401</v>
      </c>
      <c r="B39" s="565">
        <v>7400</v>
      </c>
      <c r="C39" s="566"/>
      <c r="D39" s="566"/>
      <c r="E39" s="567">
        <f>SUM(C57:H60)</f>
        <v>0</v>
      </c>
      <c r="F39" s="568"/>
      <c r="G39" s="568"/>
      <c r="H39" s="568"/>
      <c r="I39" s="569"/>
      <c r="J39" s="543"/>
      <c r="K39" s="543"/>
    </row>
    <row r="40" spans="1:11" ht="12" customHeight="1" x14ac:dyDescent="0.2">
      <c r="A40" s="562" t="s">
        <v>480</v>
      </c>
      <c r="B40" s="570">
        <v>7500</v>
      </c>
      <c r="C40" s="571"/>
      <c r="D40" s="571"/>
      <c r="E40" s="567">
        <f>SUM(C61:H64)</f>
        <v>0</v>
      </c>
      <c r="F40" s="543"/>
      <c r="G40" s="543"/>
      <c r="H40" s="543"/>
      <c r="I40" s="543"/>
      <c r="J40" s="543"/>
      <c r="K40" s="543"/>
    </row>
    <row r="41" spans="1:11" ht="12" customHeight="1" x14ac:dyDescent="0.2">
      <c r="A41" s="562" t="s">
        <v>242</v>
      </c>
      <c r="B41" s="570">
        <v>7600</v>
      </c>
      <c r="C41" s="543"/>
      <c r="D41" s="543"/>
      <c r="E41" s="567">
        <f>SUM(C65:D68)</f>
        <v>0</v>
      </c>
      <c r="F41" s="543"/>
      <c r="G41" s="543"/>
      <c r="H41" s="543"/>
      <c r="I41" s="543"/>
      <c r="J41" s="543"/>
      <c r="K41" s="543"/>
    </row>
    <row r="42" spans="1:11" ht="12" customHeight="1" x14ac:dyDescent="0.2">
      <c r="A42" s="562" t="s">
        <v>481</v>
      </c>
      <c r="B42" s="570">
        <v>7700</v>
      </c>
      <c r="C42" s="543"/>
      <c r="D42" s="543"/>
      <c r="E42" s="567">
        <f>SUM(C69:D72)</f>
        <v>0</v>
      </c>
      <c r="F42" s="543"/>
      <c r="G42" s="543"/>
      <c r="H42" s="543"/>
      <c r="I42" s="543"/>
      <c r="J42" s="543"/>
      <c r="K42" s="543"/>
    </row>
    <row r="43" spans="1:11" ht="12" customHeight="1" x14ac:dyDescent="0.2">
      <c r="A43" s="562" t="s">
        <v>369</v>
      </c>
      <c r="B43" s="570">
        <v>7800</v>
      </c>
      <c r="C43" s="543"/>
      <c r="D43" s="543"/>
      <c r="E43" s="543"/>
      <c r="F43" s="543"/>
      <c r="G43" s="543"/>
      <c r="H43" s="567">
        <f>SUM(C73:D76)</f>
        <v>0</v>
      </c>
      <c r="I43" s="543"/>
      <c r="J43" s="543"/>
      <c r="K43" s="543"/>
    </row>
    <row r="44" spans="1:11" ht="12" customHeight="1" x14ac:dyDescent="0.2">
      <c r="A44" s="572" t="s">
        <v>479</v>
      </c>
      <c r="B44" s="570">
        <v>7900</v>
      </c>
      <c r="C44" s="564"/>
      <c r="D44" s="564"/>
      <c r="E44" s="564"/>
      <c r="F44" s="564"/>
      <c r="G44" s="564"/>
      <c r="H44" s="564"/>
      <c r="I44" s="543"/>
      <c r="J44" s="543"/>
      <c r="K44" s="564"/>
    </row>
    <row r="45" spans="1:11" ht="12" customHeight="1" x14ac:dyDescent="0.2">
      <c r="A45" s="562" t="s">
        <v>429</v>
      </c>
      <c r="B45" s="570">
        <v>7990</v>
      </c>
      <c r="C45" s="544"/>
      <c r="D45" s="544"/>
      <c r="E45" s="544"/>
      <c r="F45" s="544"/>
      <c r="G45" s="544"/>
      <c r="H45" s="544"/>
      <c r="I45" s="544"/>
      <c r="J45" s="544"/>
      <c r="K45" s="544"/>
    </row>
    <row r="46" spans="1:11" ht="14.25" customHeight="1" thickBot="1" x14ac:dyDescent="0.25">
      <c r="A46" s="573" t="s">
        <v>799</v>
      </c>
      <c r="B46" s="574"/>
      <c r="C46" s="575">
        <f>SUM(C26:C45)</f>
        <v>0</v>
      </c>
      <c r="D46" s="575">
        <f t="shared" ref="D46:K46" si="6">SUM(D26:D45)</f>
        <v>0</v>
      </c>
      <c r="E46" s="575">
        <f t="shared" si="6"/>
        <v>0</v>
      </c>
      <c r="F46" s="575">
        <f t="shared" si="6"/>
        <v>0</v>
      </c>
      <c r="G46" s="575">
        <f t="shared" si="6"/>
        <v>0</v>
      </c>
      <c r="H46" s="575">
        <f t="shared" si="6"/>
        <v>0</v>
      </c>
      <c r="I46" s="575">
        <f t="shared" si="6"/>
        <v>0</v>
      </c>
      <c r="J46" s="575">
        <f t="shared" si="6"/>
        <v>0</v>
      </c>
      <c r="K46" s="575">
        <f t="shared" si="6"/>
        <v>0</v>
      </c>
    </row>
    <row r="47" spans="1:11" ht="12.75" customHeight="1" thickTop="1" x14ac:dyDescent="0.2">
      <c r="A47" s="641" t="s">
        <v>385</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367</v>
      </c>
      <c r="B49" s="582"/>
      <c r="C49" s="581"/>
      <c r="D49" s="583"/>
      <c r="E49" s="581"/>
      <c r="F49" s="581"/>
      <c r="G49" s="581"/>
      <c r="H49" s="578"/>
      <c r="I49" s="581"/>
      <c r="J49" s="578"/>
      <c r="K49" s="581"/>
    </row>
    <row r="50" spans="1:11" ht="15" x14ac:dyDescent="0.2">
      <c r="A50" s="584" t="s">
        <v>800</v>
      </c>
      <c r="B50" s="292" t="s">
        <v>132</v>
      </c>
      <c r="C50" s="581"/>
      <c r="D50" s="581"/>
      <c r="E50" s="581"/>
      <c r="F50" s="581"/>
      <c r="G50" s="581"/>
      <c r="H50" s="578"/>
      <c r="I50" s="567">
        <f>SUM(C26,C27,D27,E27,F27,G27,H27,J27,K27)</f>
        <v>0</v>
      </c>
      <c r="J50" s="578"/>
      <c r="K50" s="581"/>
    </row>
    <row r="51" spans="1:11" ht="12" x14ac:dyDescent="0.2">
      <c r="A51" s="585" t="s">
        <v>365</v>
      </c>
      <c r="B51" s="586" t="s">
        <v>133</v>
      </c>
      <c r="C51" s="581"/>
      <c r="D51" s="581"/>
      <c r="E51" s="581"/>
      <c r="F51" s="581"/>
      <c r="G51" s="581"/>
      <c r="H51" s="578"/>
      <c r="I51" s="587">
        <f>SUM(C28:K28)</f>
        <v>0</v>
      </c>
      <c r="J51" s="578"/>
      <c r="K51" s="581"/>
    </row>
    <row r="52" spans="1:11" ht="12" x14ac:dyDescent="0.2">
      <c r="A52" s="588" t="s">
        <v>98</v>
      </c>
      <c r="B52" s="287" t="s">
        <v>302</v>
      </c>
      <c r="C52" s="589"/>
      <c r="D52" s="589"/>
      <c r="E52" s="581"/>
      <c r="F52" s="589"/>
      <c r="G52" s="581"/>
      <c r="H52" s="578"/>
      <c r="I52" s="590"/>
      <c r="J52" s="578"/>
      <c r="K52" s="581"/>
    </row>
    <row r="53" spans="1:11" ht="15" x14ac:dyDescent="0.2">
      <c r="A53" s="588" t="s">
        <v>801</v>
      </c>
      <c r="B53" s="591" t="s">
        <v>303</v>
      </c>
      <c r="C53" s="592"/>
      <c r="D53" s="592"/>
      <c r="E53" s="592"/>
      <c r="F53" s="592"/>
      <c r="G53" s="592"/>
      <c r="H53" s="592"/>
      <c r="I53" s="581"/>
      <c r="J53" s="592"/>
      <c r="K53" s="581"/>
    </row>
    <row r="54" spans="1:11" ht="12" x14ac:dyDescent="0.2">
      <c r="A54" s="572" t="s">
        <v>370</v>
      </c>
      <c r="B54" s="593" t="s">
        <v>72</v>
      </c>
      <c r="C54" s="581"/>
      <c r="D54" s="581"/>
      <c r="E54" s="581"/>
      <c r="F54" s="581"/>
      <c r="G54" s="581"/>
      <c r="H54" s="592"/>
      <c r="I54" s="581"/>
      <c r="J54" s="578"/>
      <c r="K54" s="594"/>
    </row>
    <row r="55" spans="1:11" ht="26.25" x14ac:dyDescent="0.2">
      <c r="A55" s="554" t="s">
        <v>881</v>
      </c>
      <c r="B55" s="593" t="s">
        <v>73</v>
      </c>
      <c r="C55" s="581"/>
      <c r="D55" s="581"/>
      <c r="E55" s="581"/>
      <c r="F55" s="581"/>
      <c r="G55" s="581"/>
      <c r="H55" s="578"/>
      <c r="I55" s="581"/>
      <c r="J55" s="578"/>
      <c r="K55" s="595"/>
    </row>
    <row r="56" spans="1:11" ht="26.25" x14ac:dyDescent="0.2">
      <c r="A56" s="557" t="s">
        <v>883</v>
      </c>
      <c r="B56" s="593" t="s">
        <v>74</v>
      </c>
      <c r="C56" s="581"/>
      <c r="D56" s="581"/>
      <c r="E56" s="581"/>
      <c r="F56" s="581"/>
      <c r="G56" s="581"/>
      <c r="H56" s="578"/>
      <c r="I56" s="581"/>
      <c r="J56" s="578"/>
      <c r="K56" s="595"/>
    </row>
    <row r="57" spans="1:11" ht="12" x14ac:dyDescent="0.2">
      <c r="A57" s="596" t="s">
        <v>625</v>
      </c>
      <c r="B57" s="593" t="s">
        <v>634</v>
      </c>
      <c r="C57" s="592"/>
      <c r="D57" s="592"/>
      <c r="E57" s="581"/>
      <c r="F57" s="581"/>
      <c r="G57" s="581"/>
      <c r="H57" s="592"/>
      <c r="I57" s="581"/>
      <c r="J57" s="578"/>
      <c r="K57" s="581"/>
    </row>
    <row r="58" spans="1:11" ht="12" x14ac:dyDescent="0.2">
      <c r="A58" s="597" t="s">
        <v>626</v>
      </c>
      <c r="B58" s="593" t="s">
        <v>635</v>
      </c>
      <c r="C58" s="592"/>
      <c r="D58" s="592"/>
      <c r="E58" s="581"/>
      <c r="F58" s="581"/>
      <c r="G58" s="581"/>
      <c r="H58" s="592"/>
      <c r="I58" s="581"/>
      <c r="J58" s="578"/>
      <c r="K58" s="581"/>
    </row>
    <row r="59" spans="1:11" ht="12" x14ac:dyDescent="0.2">
      <c r="A59" s="598" t="s">
        <v>627</v>
      </c>
      <c r="B59" s="593" t="s">
        <v>636</v>
      </c>
      <c r="C59" s="592"/>
      <c r="D59" s="592"/>
      <c r="E59" s="581"/>
      <c r="F59" s="581"/>
      <c r="G59" s="581"/>
      <c r="H59" s="592"/>
      <c r="I59" s="581"/>
      <c r="J59" s="578"/>
      <c r="K59" s="581"/>
    </row>
    <row r="60" spans="1:11" ht="12" x14ac:dyDescent="0.2">
      <c r="A60" s="597" t="s">
        <v>628</v>
      </c>
      <c r="B60" s="593" t="s">
        <v>637</v>
      </c>
      <c r="C60" s="592"/>
      <c r="D60" s="592"/>
      <c r="E60" s="581"/>
      <c r="F60" s="581"/>
      <c r="G60" s="581"/>
      <c r="H60" s="592"/>
      <c r="I60" s="581"/>
      <c r="J60" s="578"/>
      <c r="K60" s="581"/>
    </row>
    <row r="61" spans="1:11" ht="12" x14ac:dyDescent="0.2">
      <c r="A61" s="598" t="s">
        <v>629</v>
      </c>
      <c r="B61" s="593" t="s">
        <v>638</v>
      </c>
      <c r="C61" s="592"/>
      <c r="D61" s="592"/>
      <c r="E61" s="581"/>
      <c r="F61" s="581"/>
      <c r="G61" s="581"/>
      <c r="H61" s="592"/>
      <c r="I61" s="581"/>
      <c r="J61" s="578"/>
      <c r="K61" s="581"/>
    </row>
    <row r="62" spans="1:11" ht="12" x14ac:dyDescent="0.2">
      <c r="A62" s="599" t="s">
        <v>630</v>
      </c>
      <c r="B62" s="593" t="s">
        <v>639</v>
      </c>
      <c r="C62" s="592"/>
      <c r="D62" s="592"/>
      <c r="E62" s="581"/>
      <c r="F62" s="581"/>
      <c r="G62" s="581"/>
      <c r="H62" s="592"/>
      <c r="I62" s="581"/>
      <c r="J62" s="578"/>
      <c r="K62" s="581"/>
    </row>
    <row r="63" spans="1:11" ht="12" x14ac:dyDescent="0.2">
      <c r="A63" s="598" t="s">
        <v>631</v>
      </c>
      <c r="B63" s="593" t="s">
        <v>640</v>
      </c>
      <c r="C63" s="592"/>
      <c r="D63" s="592"/>
      <c r="E63" s="581"/>
      <c r="F63" s="581"/>
      <c r="G63" s="581"/>
      <c r="H63" s="592"/>
      <c r="I63" s="581"/>
      <c r="J63" s="578"/>
      <c r="K63" s="581"/>
    </row>
    <row r="64" spans="1:11" ht="12" x14ac:dyDescent="0.2">
      <c r="A64" s="597" t="s">
        <v>632</v>
      </c>
      <c r="B64" s="593" t="s">
        <v>641</v>
      </c>
      <c r="C64" s="592"/>
      <c r="D64" s="592"/>
      <c r="E64" s="581"/>
      <c r="F64" s="581"/>
      <c r="G64" s="581"/>
      <c r="H64" s="592"/>
      <c r="I64" s="581"/>
      <c r="J64" s="578"/>
      <c r="K64" s="581"/>
    </row>
    <row r="65" spans="1:11" ht="12" x14ac:dyDescent="0.2">
      <c r="A65" s="598" t="s">
        <v>633</v>
      </c>
      <c r="B65" s="593" t="s">
        <v>642</v>
      </c>
      <c r="C65" s="592"/>
      <c r="D65" s="592"/>
      <c r="E65" s="581"/>
      <c r="F65" s="581"/>
      <c r="G65" s="581"/>
      <c r="H65" s="578"/>
      <c r="I65" s="581"/>
      <c r="J65" s="578"/>
      <c r="K65" s="581"/>
    </row>
    <row r="66" spans="1:11" ht="12" x14ac:dyDescent="0.2">
      <c r="A66" s="597" t="s">
        <v>654</v>
      </c>
      <c r="B66" s="593" t="s">
        <v>643</v>
      </c>
      <c r="C66" s="592"/>
      <c r="D66" s="592"/>
      <c r="E66" s="581"/>
      <c r="F66" s="581"/>
      <c r="G66" s="581"/>
      <c r="H66" s="578"/>
      <c r="I66" s="581"/>
      <c r="J66" s="578"/>
      <c r="K66" s="581"/>
    </row>
    <row r="67" spans="1:11" ht="12" x14ac:dyDescent="0.2">
      <c r="A67" s="598" t="s">
        <v>655</v>
      </c>
      <c r="B67" s="593" t="s">
        <v>644</v>
      </c>
      <c r="C67" s="592"/>
      <c r="D67" s="592"/>
      <c r="E67" s="581"/>
      <c r="F67" s="581"/>
      <c r="G67" s="581"/>
      <c r="H67" s="578"/>
      <c r="I67" s="581"/>
      <c r="J67" s="578"/>
      <c r="K67" s="581"/>
    </row>
    <row r="68" spans="1:11" ht="12" x14ac:dyDescent="0.2">
      <c r="A68" s="597" t="s">
        <v>656</v>
      </c>
      <c r="B68" s="593" t="s">
        <v>645</v>
      </c>
      <c r="C68" s="592"/>
      <c r="D68" s="592"/>
      <c r="E68" s="581"/>
      <c r="F68" s="581"/>
      <c r="G68" s="581"/>
      <c r="H68" s="578"/>
      <c r="I68" s="581"/>
      <c r="J68" s="578"/>
      <c r="K68" s="581"/>
    </row>
    <row r="69" spans="1:11" ht="12" x14ac:dyDescent="0.2">
      <c r="A69" s="598" t="s">
        <v>657</v>
      </c>
      <c r="B69" s="593" t="s">
        <v>646</v>
      </c>
      <c r="C69" s="592"/>
      <c r="D69" s="592"/>
      <c r="E69" s="581"/>
      <c r="F69" s="581"/>
      <c r="G69" s="581"/>
      <c r="H69" s="578"/>
      <c r="I69" s="581"/>
      <c r="J69" s="578"/>
      <c r="K69" s="581"/>
    </row>
    <row r="70" spans="1:11" ht="12" x14ac:dyDescent="0.2">
      <c r="A70" s="597" t="s">
        <v>658</v>
      </c>
      <c r="B70" s="593" t="s">
        <v>647</v>
      </c>
      <c r="C70" s="592"/>
      <c r="D70" s="592"/>
      <c r="E70" s="581"/>
      <c r="F70" s="581"/>
      <c r="G70" s="581"/>
      <c r="H70" s="578"/>
      <c r="I70" s="581"/>
      <c r="J70" s="578"/>
      <c r="K70" s="581"/>
    </row>
    <row r="71" spans="1:11" ht="12" x14ac:dyDescent="0.2">
      <c r="A71" s="599" t="s">
        <v>659</v>
      </c>
      <c r="B71" s="593" t="s">
        <v>648</v>
      </c>
      <c r="C71" s="592"/>
      <c r="D71" s="592"/>
      <c r="E71" s="581"/>
      <c r="F71" s="581"/>
      <c r="G71" s="581"/>
      <c r="H71" s="578"/>
      <c r="I71" s="581"/>
      <c r="J71" s="578"/>
      <c r="K71" s="581"/>
    </row>
    <row r="72" spans="1:11" ht="12" x14ac:dyDescent="0.2">
      <c r="A72" s="597" t="s">
        <v>660</v>
      </c>
      <c r="B72" s="593" t="s">
        <v>649</v>
      </c>
      <c r="C72" s="592"/>
      <c r="D72" s="592"/>
      <c r="E72" s="581"/>
      <c r="F72" s="581"/>
      <c r="G72" s="581"/>
      <c r="H72" s="578"/>
      <c r="I72" s="581"/>
      <c r="J72" s="578"/>
      <c r="K72" s="581"/>
    </row>
    <row r="73" spans="1:11" ht="12" x14ac:dyDescent="0.2">
      <c r="A73" s="598" t="s">
        <v>661</v>
      </c>
      <c r="B73" s="593" t="s">
        <v>650</v>
      </c>
      <c r="C73" s="592"/>
      <c r="D73" s="592"/>
      <c r="E73" s="581"/>
      <c r="F73" s="581"/>
      <c r="G73" s="581"/>
      <c r="H73" s="578"/>
      <c r="I73" s="581"/>
      <c r="J73" s="578"/>
      <c r="K73" s="581"/>
    </row>
    <row r="74" spans="1:11" ht="12" x14ac:dyDescent="0.2">
      <c r="A74" s="598" t="s">
        <v>662</v>
      </c>
      <c r="B74" s="593" t="s">
        <v>651</v>
      </c>
      <c r="C74" s="592"/>
      <c r="D74" s="592"/>
      <c r="E74" s="581"/>
      <c r="F74" s="581"/>
      <c r="G74" s="581"/>
      <c r="H74" s="578"/>
      <c r="I74" s="581"/>
      <c r="J74" s="578"/>
      <c r="K74" s="581"/>
    </row>
    <row r="75" spans="1:11" ht="12" x14ac:dyDescent="0.2">
      <c r="A75" s="598" t="s">
        <v>663</v>
      </c>
      <c r="B75" s="593" t="s">
        <v>652</v>
      </c>
      <c r="C75" s="592"/>
      <c r="D75" s="592"/>
      <c r="E75" s="581"/>
      <c r="F75" s="581"/>
      <c r="G75" s="581"/>
      <c r="H75" s="578"/>
      <c r="I75" s="581"/>
      <c r="J75" s="578"/>
      <c r="K75" s="581"/>
    </row>
    <row r="76" spans="1:11" ht="12" x14ac:dyDescent="0.2">
      <c r="A76" s="598" t="s">
        <v>664</v>
      </c>
      <c r="B76" s="593" t="s">
        <v>653</v>
      </c>
      <c r="C76" s="592"/>
      <c r="D76" s="592"/>
      <c r="E76" s="581"/>
      <c r="F76" s="581"/>
      <c r="G76" s="581"/>
      <c r="H76" s="578"/>
      <c r="I76" s="581"/>
      <c r="J76" s="578"/>
      <c r="K76" s="581"/>
    </row>
    <row r="77" spans="1:11" ht="12" x14ac:dyDescent="0.2">
      <c r="A77" s="572" t="s">
        <v>48</v>
      </c>
      <c r="B77" s="593" t="s">
        <v>431</v>
      </c>
      <c r="C77" s="592"/>
      <c r="D77" s="592"/>
      <c r="E77" s="581"/>
      <c r="F77" s="592"/>
      <c r="G77" s="592"/>
      <c r="H77" s="592"/>
      <c r="I77" s="594"/>
      <c r="J77" s="578"/>
      <c r="K77" s="592"/>
    </row>
    <row r="78" spans="1:11" ht="12" x14ac:dyDescent="0.2">
      <c r="A78" s="588" t="s">
        <v>432</v>
      </c>
      <c r="B78" s="287" t="s">
        <v>430</v>
      </c>
      <c r="C78" s="592"/>
      <c r="D78" s="592"/>
      <c r="E78" s="592"/>
      <c r="F78" s="595"/>
      <c r="G78" s="595"/>
      <c r="H78" s="595"/>
      <c r="I78" s="592"/>
      <c r="J78" s="592"/>
      <c r="K78" s="592"/>
    </row>
    <row r="79" spans="1:11" ht="15.75" thickBot="1" x14ac:dyDescent="0.25">
      <c r="A79" s="600" t="s">
        <v>802</v>
      </c>
      <c r="B79" s="601"/>
      <c r="C79" s="602">
        <f>SUM(C50:C78)</f>
        <v>0</v>
      </c>
      <c r="D79" s="602">
        <f t="shared" ref="D79:K79" si="7">SUM(D50:D78)</f>
        <v>0</v>
      </c>
      <c r="E79" s="602">
        <f t="shared" si="7"/>
        <v>0</v>
      </c>
      <c r="F79" s="602">
        <f t="shared" si="7"/>
        <v>0</v>
      </c>
      <c r="G79" s="602">
        <f t="shared" si="7"/>
        <v>0</v>
      </c>
      <c r="H79" s="602">
        <f t="shared" si="7"/>
        <v>0</v>
      </c>
      <c r="I79" s="602">
        <f t="shared" si="7"/>
        <v>0</v>
      </c>
      <c r="J79" s="602">
        <f t="shared" si="7"/>
        <v>0</v>
      </c>
      <c r="K79" s="602">
        <f t="shared" si="7"/>
        <v>0</v>
      </c>
    </row>
    <row r="80" spans="1:11" ht="14.25" thickTop="1" thickBot="1" x14ac:dyDescent="0.25">
      <c r="A80" s="603" t="s">
        <v>386</v>
      </c>
      <c r="B80" s="604"/>
      <c r="C80" s="605">
        <f t="shared" ref="C80:K80" si="8">C46-C79</f>
        <v>0</v>
      </c>
      <c r="D80" s="605">
        <f t="shared" si="8"/>
        <v>0</v>
      </c>
      <c r="E80" s="605">
        <f t="shared" si="8"/>
        <v>0</v>
      </c>
      <c r="F80" s="605">
        <f t="shared" si="8"/>
        <v>0</v>
      </c>
      <c r="G80" s="605">
        <f t="shared" si="8"/>
        <v>0</v>
      </c>
      <c r="H80" s="605">
        <f t="shared" si="8"/>
        <v>0</v>
      </c>
      <c r="I80" s="605">
        <f t="shared" si="8"/>
        <v>0</v>
      </c>
      <c r="J80" s="605">
        <f t="shared" si="8"/>
        <v>0</v>
      </c>
      <c r="K80" s="605">
        <f t="shared" si="8"/>
        <v>0</v>
      </c>
    </row>
    <row r="81" spans="1:14" ht="13.5" thickTop="1" thickBot="1" x14ac:dyDescent="0.25">
      <c r="A81" s="606" t="s">
        <v>754</v>
      </c>
      <c r="B81" s="607"/>
      <c r="C81" s="605">
        <f t="shared" ref="C81:K81" si="9">C3+C22+C80</f>
        <v>6802433</v>
      </c>
      <c r="D81" s="605">
        <f t="shared" si="9"/>
        <v>2665368</v>
      </c>
      <c r="E81" s="605">
        <f t="shared" si="9"/>
        <v>39545</v>
      </c>
      <c r="F81" s="605">
        <f t="shared" si="9"/>
        <v>45000</v>
      </c>
      <c r="G81" s="605">
        <f t="shared" si="9"/>
        <v>546925</v>
      </c>
      <c r="H81" s="605">
        <f t="shared" si="9"/>
        <v>0</v>
      </c>
      <c r="I81" s="605">
        <f t="shared" si="9"/>
        <v>2605133</v>
      </c>
      <c r="J81" s="605">
        <f t="shared" si="9"/>
        <v>0</v>
      </c>
      <c r="K81" s="605">
        <f t="shared" si="9"/>
        <v>0</v>
      </c>
    </row>
    <row r="82" spans="1:14" ht="21" customHeight="1" thickTop="1" x14ac:dyDescent="0.15"/>
    <row r="83" spans="1:14" ht="12" x14ac:dyDescent="0.15">
      <c r="A83" s="610" t="s">
        <v>447</v>
      </c>
      <c r="B83" s="611"/>
      <c r="C83" s="611"/>
      <c r="D83" s="611"/>
      <c r="E83" s="611"/>
      <c r="F83" s="611"/>
      <c r="G83" s="611"/>
      <c r="H83" s="611"/>
      <c r="I83" s="611"/>
      <c r="J83" s="611"/>
      <c r="K83" s="611"/>
      <c r="L83" s="611"/>
      <c r="M83" s="609"/>
      <c r="N83" s="609"/>
    </row>
    <row r="84" spans="1:14" ht="12" x14ac:dyDescent="0.15">
      <c r="A84" s="612"/>
      <c r="B84" s="613"/>
      <c r="C84" s="614" t="s">
        <v>266</v>
      </c>
      <c r="D84" s="614" t="s">
        <v>267</v>
      </c>
      <c r="E84" s="614" t="s">
        <v>505</v>
      </c>
      <c r="F84" s="614" t="s">
        <v>506</v>
      </c>
      <c r="G84" s="614" t="s">
        <v>507</v>
      </c>
      <c r="H84" s="614" t="s">
        <v>508</v>
      </c>
      <c r="I84" s="614" t="s">
        <v>509</v>
      </c>
      <c r="J84" s="614" t="s">
        <v>510</v>
      </c>
      <c r="K84" s="614" t="s">
        <v>511</v>
      </c>
      <c r="L84" s="615"/>
    </row>
    <row r="85" spans="1:14" ht="36" x14ac:dyDescent="0.15">
      <c r="A85" s="616" t="s">
        <v>158</v>
      </c>
      <c r="B85" s="617" t="s">
        <v>525</v>
      </c>
      <c r="C85" s="618" t="s">
        <v>542</v>
      </c>
      <c r="D85" s="618" t="s">
        <v>268</v>
      </c>
      <c r="E85" s="618" t="s">
        <v>426</v>
      </c>
      <c r="F85" s="618" t="s">
        <v>512</v>
      </c>
      <c r="G85" s="618" t="s">
        <v>578</v>
      </c>
      <c r="H85" s="618" t="s">
        <v>427</v>
      </c>
      <c r="I85" s="618" t="s">
        <v>514</v>
      </c>
      <c r="J85" s="618" t="s">
        <v>428</v>
      </c>
      <c r="K85" s="618" t="s">
        <v>515</v>
      </c>
      <c r="L85" s="619" t="s">
        <v>361</v>
      </c>
    </row>
    <row r="86" spans="1:14" ht="18" customHeight="1" x14ac:dyDescent="0.2">
      <c r="A86" s="620" t="s">
        <v>362</v>
      </c>
      <c r="B86" s="621"/>
      <c r="C86" s="622"/>
      <c r="D86" s="622"/>
      <c r="E86" s="623"/>
      <c r="F86" s="622"/>
      <c r="G86" s="623"/>
      <c r="H86" s="622"/>
      <c r="I86" s="623"/>
      <c r="J86" s="622"/>
      <c r="K86" s="622"/>
      <c r="L86" s="622"/>
    </row>
    <row r="87" spans="1:14" ht="12" x14ac:dyDescent="0.15">
      <c r="A87" s="645" t="s">
        <v>466</v>
      </c>
      <c r="B87" s="643">
        <v>100</v>
      </c>
      <c r="C87" s="647">
        <f>'EstExp 11-17'!C114</f>
        <v>5931769</v>
      </c>
      <c r="D87" s="647">
        <f>'EstExp 11-17'!C151</f>
        <v>252000</v>
      </c>
      <c r="E87" s="648"/>
      <c r="F87" s="647">
        <f>'EstExp 11-17'!C210</f>
        <v>19600</v>
      </c>
      <c r="G87" s="649"/>
      <c r="H87" s="647">
        <f>'EstExp 11-17'!C312</f>
        <v>0</v>
      </c>
      <c r="I87" s="648"/>
      <c r="J87" s="647">
        <f>'EstExp 11-17'!C342</f>
        <v>0</v>
      </c>
      <c r="K87" s="647">
        <f>'EstExp 11-17'!C367</f>
        <v>0</v>
      </c>
      <c r="L87" s="650">
        <f t="shared" ref="L87:L95" si="10">SUM(C87:K87)</f>
        <v>6203369</v>
      </c>
    </row>
    <row r="88" spans="1:14" ht="12" x14ac:dyDescent="0.15">
      <c r="A88" s="645" t="s">
        <v>467</v>
      </c>
      <c r="B88" s="643">
        <v>200</v>
      </c>
      <c r="C88" s="647">
        <f>'EstExp 11-17'!D114</f>
        <v>999355</v>
      </c>
      <c r="D88" s="647">
        <f>'EstExp 11-17'!D151</f>
        <v>61080</v>
      </c>
      <c r="E88" s="649"/>
      <c r="F88" s="647">
        <f>'EstExp 11-17'!D210</f>
        <v>5700</v>
      </c>
      <c r="G88" s="647">
        <f>'EstExp 11-17'!D295</f>
        <v>225400</v>
      </c>
      <c r="H88" s="647">
        <f>'EstExp 11-17'!D312</f>
        <v>0</v>
      </c>
      <c r="I88" s="648"/>
      <c r="J88" s="647">
        <f>'EstExp 11-17'!D342</f>
        <v>0</v>
      </c>
      <c r="K88" s="647">
        <f>'EstExp 11-17'!D367</f>
        <v>0</v>
      </c>
      <c r="L88" s="650">
        <f t="shared" si="10"/>
        <v>1291535</v>
      </c>
    </row>
    <row r="89" spans="1:14" ht="12" x14ac:dyDescent="0.15">
      <c r="A89" s="645" t="s">
        <v>468</v>
      </c>
      <c r="B89" s="643">
        <v>300</v>
      </c>
      <c r="C89" s="647">
        <f>'EstExp 11-17'!E114</f>
        <v>472850</v>
      </c>
      <c r="D89" s="647">
        <f>'EstExp 11-17'!E151</f>
        <v>226000</v>
      </c>
      <c r="E89" s="647">
        <f>'EstExp 11-17'!E174</f>
        <v>0</v>
      </c>
      <c r="F89" s="647">
        <f>'EstExp 11-17'!E210</f>
        <v>370000</v>
      </c>
      <c r="G89" s="651"/>
      <c r="H89" s="647">
        <f>'EstExp 11-17'!E312</f>
        <v>0</v>
      </c>
      <c r="I89" s="648"/>
      <c r="J89" s="647">
        <f>'EstExp 11-17'!E342</f>
        <v>0</v>
      </c>
      <c r="K89" s="647">
        <f>'EstExp 11-17'!E367</f>
        <v>0</v>
      </c>
      <c r="L89" s="650">
        <f t="shared" si="10"/>
        <v>1068850</v>
      </c>
    </row>
    <row r="90" spans="1:14" ht="12" x14ac:dyDescent="0.15">
      <c r="A90" s="645" t="s">
        <v>469</v>
      </c>
      <c r="B90" s="643">
        <v>400</v>
      </c>
      <c r="C90" s="647">
        <f>'EstExp 11-17'!F114</f>
        <v>433750</v>
      </c>
      <c r="D90" s="647">
        <f>'EstExp 11-17'!F151</f>
        <v>210400</v>
      </c>
      <c r="E90" s="651"/>
      <c r="F90" s="647">
        <f>'EstExp 11-17'!F210</f>
        <v>0</v>
      </c>
      <c r="G90" s="648"/>
      <c r="H90" s="647">
        <f>'EstExp 11-17'!F312</f>
        <v>0</v>
      </c>
      <c r="I90" s="648"/>
      <c r="J90" s="647">
        <f>'EstExp 11-17'!F342</f>
        <v>0</v>
      </c>
      <c r="K90" s="647">
        <f>'EstExp 11-17'!F367</f>
        <v>0</v>
      </c>
      <c r="L90" s="650">
        <f t="shared" si="10"/>
        <v>644150</v>
      </c>
    </row>
    <row r="91" spans="1:14" ht="12" x14ac:dyDescent="0.15">
      <c r="A91" s="645" t="s">
        <v>470</v>
      </c>
      <c r="B91" s="643">
        <v>500</v>
      </c>
      <c r="C91" s="647">
        <f>'EstExp 11-17'!G114</f>
        <v>202500</v>
      </c>
      <c r="D91" s="647">
        <f>'EstExp 11-17'!G151</f>
        <v>228500</v>
      </c>
      <c r="E91" s="649"/>
      <c r="F91" s="647">
        <f>'EstExp 11-17'!G210</f>
        <v>0</v>
      </c>
      <c r="G91" s="649"/>
      <c r="H91" s="647">
        <f>'EstExp 11-17'!G312</f>
        <v>0</v>
      </c>
      <c r="I91" s="648"/>
      <c r="J91" s="647">
        <f>'EstExp 11-17'!G342</f>
        <v>0</v>
      </c>
      <c r="K91" s="647">
        <f>'EstExp 11-17'!G367</f>
        <v>0</v>
      </c>
      <c r="L91" s="650">
        <f t="shared" si="10"/>
        <v>431000</v>
      </c>
    </row>
    <row r="92" spans="1:14" ht="12" x14ac:dyDescent="0.15">
      <c r="A92" s="645" t="s">
        <v>471</v>
      </c>
      <c r="B92" s="643">
        <v>600</v>
      </c>
      <c r="C92" s="647">
        <f>'EstExp 11-17'!H114</f>
        <v>395000</v>
      </c>
      <c r="D92" s="647">
        <f>'EstExp 11-17'!H151</f>
        <v>6000</v>
      </c>
      <c r="E92" s="647">
        <f>'EstExp 11-17'!H174</f>
        <v>300</v>
      </c>
      <c r="F92" s="647">
        <f>'EstExp 11-17'!H210</f>
        <v>5000</v>
      </c>
      <c r="G92" s="647">
        <f>'EstExp 11-17'!H295</f>
        <v>0</v>
      </c>
      <c r="H92" s="647">
        <f>'EstExp 11-17'!H312</f>
        <v>0</v>
      </c>
      <c r="I92" s="648"/>
      <c r="J92" s="647">
        <f>'EstExp 11-17'!H342</f>
        <v>0</v>
      </c>
      <c r="K92" s="647">
        <f>'EstExp 11-17'!H367</f>
        <v>0</v>
      </c>
      <c r="L92" s="650">
        <f t="shared" si="10"/>
        <v>406300</v>
      </c>
    </row>
    <row r="93" spans="1:14" ht="12" x14ac:dyDescent="0.15">
      <c r="A93" s="645" t="s">
        <v>390</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15">
      <c r="A94" s="645" t="s">
        <v>317</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
      <c r="A95" s="646" t="s">
        <v>335</v>
      </c>
      <c r="B95" s="644"/>
      <c r="C95" s="654">
        <f t="shared" ref="C95:H95" si="11">SUM(C87:C94)</f>
        <v>8435224</v>
      </c>
      <c r="D95" s="654">
        <f t="shared" si="11"/>
        <v>983980</v>
      </c>
      <c r="E95" s="654">
        <f t="shared" si="11"/>
        <v>300</v>
      </c>
      <c r="F95" s="654">
        <f t="shared" si="11"/>
        <v>400300</v>
      </c>
      <c r="G95" s="654">
        <f t="shared" si="11"/>
        <v>225400</v>
      </c>
      <c r="H95" s="654">
        <f t="shared" si="11"/>
        <v>0</v>
      </c>
      <c r="I95" s="655"/>
      <c r="J95" s="654">
        <f>SUM(J87:J94)</f>
        <v>0</v>
      </c>
      <c r="K95" s="654">
        <f>SUM(K87:K94)</f>
        <v>0</v>
      </c>
      <c r="L95" s="656">
        <f t="shared" si="10"/>
        <v>10045204</v>
      </c>
    </row>
    <row r="96" spans="1:14" ht="9.75" thickTop="1" x14ac:dyDescent="0.15"/>
  </sheetData>
  <sheetProtection algorithmName="SHA-512" hashValue="MmdIHD8WO3H2eAdywsyH/UnZUcQi6z9mUWkpIGPvfYMjT/2A9VpblkNX/9x20lzRJQhOpyM4LXEiqNsh3J9cAA==" saltValue="lbk4J1WgYdfKPozxSTVnjQ=="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C3" sqref="C3:K3"/>
    </sheetView>
  </sheetViews>
  <sheetFormatPr defaultRowHeight="12.75" x14ac:dyDescent="0.2"/>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x14ac:dyDescent="0.2">
      <c r="A1" s="657"/>
      <c r="B1" s="699"/>
      <c r="C1" s="700" t="s">
        <v>266</v>
      </c>
      <c r="D1" s="700" t="s">
        <v>267</v>
      </c>
      <c r="E1" s="700" t="s">
        <v>505</v>
      </c>
      <c r="F1" s="700" t="s">
        <v>506</v>
      </c>
      <c r="G1" s="700" t="s">
        <v>507</v>
      </c>
      <c r="H1" s="700" t="s">
        <v>508</v>
      </c>
      <c r="I1" s="700" t="s">
        <v>509</v>
      </c>
      <c r="J1" s="700" t="s">
        <v>510</v>
      </c>
      <c r="K1" s="700" t="s">
        <v>511</v>
      </c>
    </row>
    <row r="2" spans="1:11" ht="36" x14ac:dyDescent="0.2">
      <c r="A2" s="468" t="s">
        <v>901</v>
      </c>
      <c r="B2" s="701" t="s">
        <v>525</v>
      </c>
      <c r="C2" s="702" t="s">
        <v>304</v>
      </c>
      <c r="D2" s="702" t="s">
        <v>268</v>
      </c>
      <c r="E2" s="702" t="s">
        <v>426</v>
      </c>
      <c r="F2" s="702" t="s">
        <v>512</v>
      </c>
      <c r="G2" s="703" t="s">
        <v>405</v>
      </c>
      <c r="H2" s="703" t="s">
        <v>427</v>
      </c>
      <c r="I2" s="703" t="s">
        <v>514</v>
      </c>
      <c r="J2" s="703" t="s">
        <v>428</v>
      </c>
      <c r="K2" s="703" t="s">
        <v>515</v>
      </c>
    </row>
    <row r="3" spans="1:11" s="487" customFormat="1" ht="14.25" customHeight="1" thickBot="1" x14ac:dyDescent="0.25">
      <c r="A3" s="698" t="s">
        <v>807</v>
      </c>
      <c r="B3" s="659"/>
      <c r="C3" s="493">
        <v>6608792</v>
      </c>
      <c r="D3" s="493">
        <v>2659348</v>
      </c>
      <c r="E3" s="493">
        <v>39445</v>
      </c>
      <c r="F3" s="493">
        <v>0</v>
      </c>
      <c r="G3" s="493">
        <v>346825</v>
      </c>
      <c r="H3" s="493">
        <v>0</v>
      </c>
      <c r="I3" s="493">
        <v>2552833</v>
      </c>
      <c r="J3" s="493">
        <v>0</v>
      </c>
      <c r="K3" s="493">
        <v>0</v>
      </c>
    </row>
    <row r="4" spans="1:11" s="487" customFormat="1" ht="14.25" customHeight="1" thickTop="1" thickBot="1" x14ac:dyDescent="0.25">
      <c r="A4" s="1752" t="s">
        <v>804</v>
      </c>
      <c r="B4" s="1753"/>
      <c r="C4" s="528">
        <f>'BudgetSum 2-3'!C9+'BudgetSum 2-3'!C46</f>
        <v>8628865</v>
      </c>
      <c r="D4" s="528">
        <f>'BudgetSum 2-3'!D9+'BudgetSum 2-3'!D46</f>
        <v>990000</v>
      </c>
      <c r="E4" s="528">
        <f>'BudgetSum 2-3'!E9+'BudgetSum 2-3'!E46</f>
        <v>400</v>
      </c>
      <c r="F4" s="528">
        <f>'BudgetSum 2-3'!F9+'BudgetSum 2-3'!F46</f>
        <v>445300</v>
      </c>
      <c r="G4" s="528">
        <f>'BudgetSum 2-3'!G9+'BudgetSum 2-3'!G46</f>
        <v>425500</v>
      </c>
      <c r="H4" s="528">
        <f>'BudgetSum 2-3'!H9+'BudgetSum 2-3'!H46</f>
        <v>0</v>
      </c>
      <c r="I4" s="528">
        <f>'BudgetSum 2-3'!I9+'BudgetSum 2-3'!I46</f>
        <v>52300</v>
      </c>
      <c r="J4" s="528">
        <f>'BudgetSum 2-3'!J9+'BudgetSum 2-3'!J46</f>
        <v>0</v>
      </c>
      <c r="K4" s="528">
        <f>'BudgetSum 2-3'!K9+'BudgetSum 2-3'!K46</f>
        <v>0</v>
      </c>
    </row>
    <row r="5" spans="1:11" s="487" customFormat="1" thickTop="1" x14ac:dyDescent="0.2">
      <c r="A5" s="697" t="s">
        <v>406</v>
      </c>
      <c r="B5" s="660"/>
      <c r="C5" s="513"/>
      <c r="D5" s="513"/>
      <c r="E5" s="513"/>
      <c r="F5" s="513"/>
      <c r="G5" s="513"/>
      <c r="H5" s="513"/>
      <c r="I5" s="513"/>
      <c r="J5" s="513"/>
      <c r="K5" s="661"/>
    </row>
    <row r="6" spans="1:11" s="487" customFormat="1" ht="14.25" customHeight="1" x14ac:dyDescent="0.2">
      <c r="A6" s="662" t="s">
        <v>102</v>
      </c>
      <c r="B6" s="663">
        <v>411</v>
      </c>
      <c r="C6" s="664"/>
      <c r="D6" s="664"/>
      <c r="E6" s="664"/>
      <c r="F6" s="664"/>
      <c r="G6" s="664"/>
      <c r="H6" s="664"/>
      <c r="I6" s="665"/>
      <c r="J6" s="664"/>
      <c r="K6" s="664"/>
    </row>
    <row r="7" spans="1:11" s="487" customFormat="1" ht="14.25" customHeight="1" x14ac:dyDescent="0.2">
      <c r="A7" s="666" t="s">
        <v>371</v>
      </c>
      <c r="B7" s="667">
        <v>141</v>
      </c>
      <c r="C7" s="668"/>
      <c r="D7" s="668"/>
      <c r="E7" s="669"/>
      <c r="F7" s="668"/>
      <c r="G7" s="669"/>
      <c r="H7" s="665"/>
      <c r="I7" s="668"/>
      <c r="J7" s="669"/>
      <c r="K7" s="669"/>
    </row>
    <row r="8" spans="1:11" s="487" customFormat="1" ht="14.25" customHeight="1" x14ac:dyDescent="0.2">
      <c r="A8" s="670" t="s">
        <v>449</v>
      </c>
      <c r="B8" s="671">
        <v>433</v>
      </c>
      <c r="C8" s="668"/>
      <c r="D8" s="668"/>
      <c r="E8" s="668"/>
      <c r="F8" s="668"/>
      <c r="G8" s="668"/>
      <c r="H8" s="665"/>
      <c r="I8" s="665"/>
      <c r="J8" s="672"/>
      <c r="K8" s="668"/>
    </row>
    <row r="9" spans="1:11" s="487" customFormat="1" ht="14.25" customHeight="1" x14ac:dyDescent="0.2">
      <c r="A9" s="670" t="s">
        <v>103</v>
      </c>
      <c r="B9" s="673">
        <v>199</v>
      </c>
      <c r="C9" s="668"/>
      <c r="D9" s="668"/>
      <c r="E9" s="668"/>
      <c r="F9" s="668"/>
      <c r="G9" s="668"/>
      <c r="H9" s="668"/>
      <c r="I9" s="668"/>
      <c r="J9" s="668"/>
      <c r="K9" s="668"/>
    </row>
    <row r="10" spans="1:11" s="487" customFormat="1" ht="14.25" customHeight="1" thickBot="1" x14ac:dyDescent="0.25">
      <c r="A10" s="674" t="s">
        <v>99</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thickTop="1" thickBot="1" x14ac:dyDescent="0.25">
      <c r="A11" s="1756" t="s">
        <v>61</v>
      </c>
      <c r="B11" s="1757"/>
      <c r="C11" s="677">
        <f>SUM(C4,C10)</f>
        <v>8628865</v>
      </c>
      <c r="D11" s="677">
        <f t="shared" ref="D11:K11" si="1">SUM(D4,D10)</f>
        <v>990000</v>
      </c>
      <c r="E11" s="677">
        <f t="shared" si="1"/>
        <v>400</v>
      </c>
      <c r="F11" s="677">
        <f t="shared" si="1"/>
        <v>445300</v>
      </c>
      <c r="G11" s="677">
        <f t="shared" si="1"/>
        <v>425500</v>
      </c>
      <c r="H11" s="677">
        <f t="shared" si="1"/>
        <v>0</v>
      </c>
      <c r="I11" s="677">
        <f t="shared" si="1"/>
        <v>52300</v>
      </c>
      <c r="J11" s="677">
        <f t="shared" si="1"/>
        <v>0</v>
      </c>
      <c r="K11" s="677">
        <f t="shared" si="1"/>
        <v>0</v>
      </c>
    </row>
    <row r="12" spans="1:11" s="487" customFormat="1" ht="14.25" customHeight="1" thickTop="1" thickBot="1" x14ac:dyDescent="0.25">
      <c r="A12" s="678" t="s">
        <v>100</v>
      </c>
      <c r="B12" s="679"/>
      <c r="C12" s="677">
        <f>SUM(C3,C11)</f>
        <v>15237657</v>
      </c>
      <c r="D12" s="677">
        <f t="shared" ref="D12:K12" si="2">SUM(D3,D11)</f>
        <v>3649348</v>
      </c>
      <c r="E12" s="677">
        <f t="shared" si="2"/>
        <v>39845</v>
      </c>
      <c r="F12" s="677">
        <f t="shared" si="2"/>
        <v>445300</v>
      </c>
      <c r="G12" s="677">
        <f t="shared" si="2"/>
        <v>772325</v>
      </c>
      <c r="H12" s="677">
        <f t="shared" si="2"/>
        <v>0</v>
      </c>
      <c r="I12" s="677">
        <f t="shared" si="2"/>
        <v>2605133</v>
      </c>
      <c r="J12" s="677">
        <f t="shared" si="2"/>
        <v>0</v>
      </c>
      <c r="K12" s="677">
        <f t="shared" si="2"/>
        <v>0</v>
      </c>
    </row>
    <row r="13" spans="1:11" s="487" customFormat="1" ht="14.25" customHeight="1" thickTop="1" thickBot="1" x14ac:dyDescent="0.25">
      <c r="A13" s="1758" t="s">
        <v>805</v>
      </c>
      <c r="B13" s="1757"/>
      <c r="C13" s="528">
        <f>SUM('BudgetSum 2-3'!C19,'BudgetSum 2-3'!C79)</f>
        <v>8435224</v>
      </c>
      <c r="D13" s="528">
        <f>SUM('BudgetSum 2-3'!D19,'BudgetSum 2-3'!D79)</f>
        <v>983980</v>
      </c>
      <c r="E13" s="528">
        <f>SUM('BudgetSum 2-3'!E19,'BudgetSum 2-3'!E79)</f>
        <v>300</v>
      </c>
      <c r="F13" s="528">
        <f>SUM('BudgetSum 2-3'!F19,'BudgetSum 2-3'!F79)</f>
        <v>400300</v>
      </c>
      <c r="G13" s="528">
        <f>SUM('BudgetSum 2-3'!G19,'BudgetSum 2-3'!G79)</f>
        <v>225400</v>
      </c>
      <c r="H13" s="528">
        <f>SUM('BudgetSum 2-3'!H19,'BudgetSum 2-3'!H79)</f>
        <v>0</v>
      </c>
      <c r="I13" s="528">
        <f>SUM('BudgetSum 2-3'!I19,'BudgetSum 2-3'!I79)</f>
        <v>0</v>
      </c>
      <c r="J13" s="528">
        <f>SUM('BudgetSum 2-3'!J19,'BudgetSum 2-3'!J79)</f>
        <v>0</v>
      </c>
      <c r="K13" s="528">
        <f>SUM('BudgetSum 2-3'!K19,'BudgetSum 2-3'!K79)</f>
        <v>0</v>
      </c>
    </row>
    <row r="14" spans="1:11" s="683" customFormat="1" thickTop="1" x14ac:dyDescent="0.2">
      <c r="A14" s="697" t="s">
        <v>407</v>
      </c>
      <c r="B14" s="680"/>
      <c r="C14" s="681"/>
      <c r="D14" s="681"/>
      <c r="E14" s="681"/>
      <c r="F14" s="681"/>
      <c r="G14" s="681"/>
      <c r="H14" s="681"/>
      <c r="I14" s="681"/>
      <c r="J14" s="681"/>
      <c r="K14" s="682"/>
    </row>
    <row r="15" spans="1:11" s="487" customFormat="1" ht="14.25" customHeight="1" x14ac:dyDescent="0.2">
      <c r="A15" s="684" t="s">
        <v>806</v>
      </c>
      <c r="B15" s="507">
        <v>141</v>
      </c>
      <c r="C15" s="664"/>
      <c r="D15" s="664"/>
      <c r="E15" s="665"/>
      <c r="F15" s="664"/>
      <c r="G15" s="665"/>
      <c r="H15" s="665"/>
      <c r="I15" s="664"/>
      <c r="J15" s="665"/>
      <c r="K15" s="665"/>
    </row>
    <row r="16" spans="1:11" s="487" customFormat="1" ht="14.25" customHeight="1" x14ac:dyDescent="0.2">
      <c r="A16" s="666" t="s">
        <v>482</v>
      </c>
      <c r="B16" s="685">
        <v>411</v>
      </c>
      <c r="C16" s="668"/>
      <c r="D16" s="668"/>
      <c r="E16" s="668"/>
      <c r="F16" s="668"/>
      <c r="G16" s="668"/>
      <c r="H16" s="668"/>
      <c r="I16" s="665"/>
      <c r="J16" s="668"/>
      <c r="K16" s="668"/>
    </row>
    <row r="17" spans="1:11" s="487" customFormat="1" ht="14.25" customHeight="1" x14ac:dyDescent="0.2">
      <c r="A17" s="670" t="s">
        <v>449</v>
      </c>
      <c r="B17" s="686">
        <v>433</v>
      </c>
      <c r="C17" s="668"/>
      <c r="D17" s="668"/>
      <c r="E17" s="668"/>
      <c r="F17" s="668"/>
      <c r="G17" s="668"/>
      <c r="H17" s="665"/>
      <c r="I17" s="665"/>
      <c r="J17" s="672"/>
      <c r="K17" s="668"/>
    </row>
    <row r="18" spans="1:11" s="487" customFormat="1" ht="14.25" customHeight="1" x14ac:dyDescent="0.2">
      <c r="A18" s="666" t="s">
        <v>450</v>
      </c>
      <c r="B18" s="685">
        <v>499</v>
      </c>
      <c r="C18" s="668"/>
      <c r="D18" s="668"/>
      <c r="E18" s="668"/>
      <c r="F18" s="668"/>
      <c r="G18" s="668"/>
      <c r="H18" s="668"/>
      <c r="I18" s="668"/>
      <c r="J18" s="668"/>
      <c r="K18" s="668"/>
    </row>
    <row r="19" spans="1:11" s="487" customFormat="1" ht="14.25" customHeight="1" thickBot="1" x14ac:dyDescent="0.25">
      <c r="A19" s="1752" t="s">
        <v>101</v>
      </c>
      <c r="B19" s="1753"/>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thickTop="1" thickBot="1" x14ac:dyDescent="0.25">
      <c r="A20" s="688" t="s">
        <v>62</v>
      </c>
      <c r="B20" s="689"/>
      <c r="C20" s="528">
        <f>SUM(C13,C19)</f>
        <v>8435224</v>
      </c>
      <c r="D20" s="528">
        <f>SUM(D13,D19)</f>
        <v>983980</v>
      </c>
      <c r="E20" s="528">
        <f t="shared" ref="E20:K20" si="4">SUM(E13,E19)</f>
        <v>300</v>
      </c>
      <c r="F20" s="528">
        <f t="shared" si="4"/>
        <v>400300</v>
      </c>
      <c r="G20" s="528">
        <f t="shared" si="4"/>
        <v>225400</v>
      </c>
      <c r="H20" s="528">
        <f t="shared" si="4"/>
        <v>0</v>
      </c>
      <c r="I20" s="528">
        <f t="shared" si="4"/>
        <v>0</v>
      </c>
      <c r="J20" s="528">
        <f t="shared" si="4"/>
        <v>0</v>
      </c>
      <c r="K20" s="528">
        <f t="shared" si="4"/>
        <v>0</v>
      </c>
    </row>
    <row r="21" spans="1:11" s="487" customFormat="1" ht="14.25" customHeight="1" thickTop="1" thickBot="1" x14ac:dyDescent="0.25">
      <c r="A21" s="1754" t="s">
        <v>808</v>
      </c>
      <c r="B21" s="1755"/>
      <c r="C21" s="511">
        <f>SUM(C12-C20)</f>
        <v>6802433</v>
      </c>
      <c r="D21" s="511">
        <f t="shared" ref="D21:K21" si="5">SUM(D12-D20)</f>
        <v>2665368</v>
      </c>
      <c r="E21" s="511">
        <f t="shared" si="5"/>
        <v>39545</v>
      </c>
      <c r="F21" s="511">
        <f t="shared" si="5"/>
        <v>45000</v>
      </c>
      <c r="G21" s="511">
        <f t="shared" si="5"/>
        <v>546925</v>
      </c>
      <c r="H21" s="511">
        <f t="shared" si="5"/>
        <v>0</v>
      </c>
      <c r="I21" s="511">
        <f t="shared" si="5"/>
        <v>2605133</v>
      </c>
      <c r="J21" s="511">
        <f t="shared" si="5"/>
        <v>0</v>
      </c>
      <c r="K21" s="511">
        <f t="shared" si="5"/>
        <v>0</v>
      </c>
    </row>
    <row r="22" spans="1:11" s="693" customFormat="1" ht="18" customHeight="1" thickTop="1" x14ac:dyDescent="0.2">
      <c r="A22" s="690"/>
      <c r="B22" s="691"/>
      <c r="C22" s="692"/>
      <c r="D22" s="692"/>
      <c r="E22" s="692"/>
      <c r="F22" s="692"/>
      <c r="G22" s="692"/>
      <c r="H22" s="692"/>
      <c r="I22" s="692"/>
      <c r="J22" s="692"/>
      <c r="K22" s="692"/>
    </row>
    <row r="23" spans="1:11" s="693" customFormat="1" ht="34.5" customHeight="1" x14ac:dyDescent="0.15"/>
    <row r="24" spans="1:11" s="693" customFormat="1" ht="12.75" customHeight="1" x14ac:dyDescent="0.15"/>
    <row r="25" spans="1:11" s="694" customFormat="1" ht="39.75" customHeight="1" x14ac:dyDescent="0.15"/>
    <row r="26" spans="1:11" s="695"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6"/>
    </row>
  </sheetData>
  <sheetProtection algorithmName="SHA-512" hashValue="Kw0eR9CJq5HSrjTNXfv/SBHx92l/NSKNVZ0iEf63XJt2KvzqKq6hK5WNF//TnCvS4ehyz+c67yJJqSyn6nSNAQ==" saltValue="5lc7fK5TBN3/e45Oj6Lj6g=="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C3" activePane="bottomRight" state="frozenSplit"/>
      <selection pane="topRight"/>
      <selection pane="bottomLeft"/>
      <selection pane="bottomRight" activeCell="A2" sqref="A2"/>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x14ac:dyDescent="0.2">
      <c r="A1" s="19"/>
      <c r="B1" s="477"/>
      <c r="C1" s="20" t="s">
        <v>266</v>
      </c>
      <c r="D1" s="20" t="s">
        <v>267</v>
      </c>
      <c r="E1" s="20" t="s">
        <v>505</v>
      </c>
      <c r="F1" s="20" t="s">
        <v>506</v>
      </c>
      <c r="G1" s="21" t="s">
        <v>507</v>
      </c>
      <c r="H1" s="21" t="s">
        <v>508</v>
      </c>
      <c r="I1" s="21" t="s">
        <v>509</v>
      </c>
      <c r="J1" s="21" t="s">
        <v>510</v>
      </c>
      <c r="K1" s="21" t="s">
        <v>511</v>
      </c>
    </row>
    <row r="2" spans="1:11" s="26" customFormat="1" ht="36" x14ac:dyDescent="0.2">
      <c r="A2" s="468" t="s">
        <v>901</v>
      </c>
      <c r="B2" s="23" t="s">
        <v>579</v>
      </c>
      <c r="C2" s="24" t="s">
        <v>513</v>
      </c>
      <c r="D2" s="24" t="s">
        <v>268</v>
      </c>
      <c r="E2" s="24" t="s">
        <v>426</v>
      </c>
      <c r="F2" s="24" t="s">
        <v>512</v>
      </c>
      <c r="G2" s="25" t="s">
        <v>578</v>
      </c>
      <c r="H2" s="25" t="s">
        <v>427</v>
      </c>
      <c r="I2" s="25" t="s">
        <v>514</v>
      </c>
      <c r="J2" s="25" t="s">
        <v>428</v>
      </c>
      <c r="K2" s="25" t="s">
        <v>515</v>
      </c>
    </row>
    <row r="3" spans="1:11" s="32" customFormat="1" ht="16.7" customHeight="1" x14ac:dyDescent="0.2">
      <c r="A3" s="27" t="s">
        <v>720</v>
      </c>
      <c r="B3" s="28"/>
      <c r="C3" s="29"/>
      <c r="D3" s="29"/>
      <c r="E3" s="29"/>
      <c r="F3" s="29"/>
      <c r="G3" s="30"/>
      <c r="H3" s="30"/>
      <c r="I3" s="30"/>
      <c r="J3" s="30"/>
      <c r="K3" s="31"/>
    </row>
    <row r="4" spans="1:11" s="32" customFormat="1" ht="15.75" customHeight="1" x14ac:dyDescent="0.2">
      <c r="A4" s="467" t="s">
        <v>465</v>
      </c>
      <c r="B4" s="33">
        <v>1100</v>
      </c>
      <c r="C4" s="34"/>
      <c r="D4" s="35"/>
      <c r="E4" s="35"/>
      <c r="F4" s="35"/>
      <c r="G4" s="36"/>
      <c r="H4" s="36"/>
      <c r="I4" s="36"/>
      <c r="J4" s="36"/>
      <c r="K4" s="37"/>
    </row>
    <row r="5" spans="1:11" s="32" customFormat="1" ht="14.25" x14ac:dyDescent="0.2">
      <c r="A5" s="461" t="s">
        <v>880</v>
      </c>
      <c r="B5" s="48" t="s">
        <v>502</v>
      </c>
      <c r="C5" s="38">
        <v>6630000</v>
      </c>
      <c r="D5" s="38">
        <v>615000</v>
      </c>
      <c r="E5" s="38"/>
      <c r="F5" s="38">
        <v>353000</v>
      </c>
      <c r="G5" s="38">
        <v>120000</v>
      </c>
      <c r="H5" s="38"/>
      <c r="I5" s="38">
        <v>-700</v>
      </c>
      <c r="J5" s="38"/>
      <c r="K5" s="38"/>
    </row>
    <row r="6" spans="1:11" s="32" customFormat="1" ht="14.25" x14ac:dyDescent="0.2">
      <c r="A6" s="462" t="s">
        <v>781</v>
      </c>
      <c r="B6" s="39">
        <v>1130</v>
      </c>
      <c r="C6" s="40"/>
      <c r="D6" s="41"/>
      <c r="E6" s="42"/>
      <c r="F6" s="42"/>
      <c r="G6" s="43"/>
      <c r="H6" s="43"/>
      <c r="I6" s="43"/>
      <c r="J6" s="43"/>
      <c r="K6" s="43"/>
    </row>
    <row r="7" spans="1:11" s="47" customFormat="1" ht="12" x14ac:dyDescent="0.2">
      <c r="A7" s="463" t="s">
        <v>28</v>
      </c>
      <c r="B7" s="44">
        <v>1140</v>
      </c>
      <c r="C7" s="38">
        <v>200000</v>
      </c>
      <c r="D7" s="38"/>
      <c r="E7" s="42"/>
      <c r="F7" s="38"/>
      <c r="G7" s="45"/>
      <c r="H7" s="46"/>
      <c r="I7" s="43"/>
      <c r="J7" s="43"/>
      <c r="K7" s="43"/>
    </row>
    <row r="8" spans="1:11" s="47" customFormat="1" ht="12" x14ac:dyDescent="0.2">
      <c r="A8" s="464" t="s">
        <v>29</v>
      </c>
      <c r="B8" s="48">
        <v>1150</v>
      </c>
      <c r="C8" s="42"/>
      <c r="D8" s="42"/>
      <c r="E8" s="42"/>
      <c r="F8" s="42"/>
      <c r="G8" s="45">
        <v>300000</v>
      </c>
      <c r="H8" s="43"/>
      <c r="I8" s="43"/>
      <c r="J8" s="43"/>
      <c r="K8" s="43"/>
    </row>
    <row r="9" spans="1:11" s="47" customFormat="1" ht="12" x14ac:dyDescent="0.2">
      <c r="A9" s="464" t="s">
        <v>30</v>
      </c>
      <c r="B9" s="48">
        <v>1160</v>
      </c>
      <c r="C9" s="42"/>
      <c r="D9" s="38"/>
      <c r="E9" s="38"/>
      <c r="F9" s="42"/>
      <c r="G9" s="43"/>
      <c r="H9" s="46"/>
      <c r="I9" s="43"/>
      <c r="J9" s="43"/>
      <c r="K9" s="43"/>
    </row>
    <row r="10" spans="1:11" s="47" customFormat="1" ht="12" x14ac:dyDescent="0.2">
      <c r="A10" s="464" t="s">
        <v>31</v>
      </c>
      <c r="B10" s="48">
        <v>1170</v>
      </c>
      <c r="C10" s="38"/>
      <c r="D10" s="42"/>
      <c r="E10" s="42"/>
      <c r="F10" s="42"/>
      <c r="G10" s="43"/>
      <c r="H10" s="43"/>
      <c r="I10" s="43"/>
      <c r="J10" s="43"/>
      <c r="K10" s="43"/>
    </row>
    <row r="11" spans="1:11" s="47" customFormat="1" ht="12" x14ac:dyDescent="0.2">
      <c r="A11" s="464" t="s">
        <v>341</v>
      </c>
      <c r="B11" s="48">
        <v>1190</v>
      </c>
      <c r="C11" s="49"/>
      <c r="D11" s="38"/>
      <c r="E11" s="38"/>
      <c r="F11" s="38"/>
      <c r="G11" s="45"/>
      <c r="H11" s="45"/>
      <c r="I11" s="45"/>
      <c r="J11" s="45"/>
      <c r="K11" s="45"/>
    </row>
    <row r="12" spans="1:11" s="47" customFormat="1" ht="12.75" thickBot="1" x14ac:dyDescent="0.25">
      <c r="A12" s="50" t="s">
        <v>387</v>
      </c>
      <c r="B12" s="51"/>
      <c r="C12" s="52">
        <f>SUM(C5:C11)</f>
        <v>6830000</v>
      </c>
      <c r="D12" s="52">
        <f t="shared" ref="D12:K12" si="0">SUM(D5:D11)</f>
        <v>615000</v>
      </c>
      <c r="E12" s="52">
        <f t="shared" si="0"/>
        <v>0</v>
      </c>
      <c r="F12" s="52">
        <f t="shared" si="0"/>
        <v>353000</v>
      </c>
      <c r="G12" s="52">
        <f t="shared" si="0"/>
        <v>420000</v>
      </c>
      <c r="H12" s="52">
        <f t="shared" si="0"/>
        <v>0</v>
      </c>
      <c r="I12" s="52">
        <f t="shared" si="0"/>
        <v>-700</v>
      </c>
      <c r="J12" s="52">
        <f t="shared" si="0"/>
        <v>0</v>
      </c>
      <c r="K12" s="52">
        <f t="shared" si="0"/>
        <v>0</v>
      </c>
    </row>
    <row r="13" spans="1:11" s="32" customFormat="1" ht="15.75" customHeight="1" thickTop="1" x14ac:dyDescent="0.2">
      <c r="A13" s="469" t="s">
        <v>348</v>
      </c>
      <c r="B13" s="53">
        <v>1200</v>
      </c>
      <c r="C13" s="54"/>
      <c r="D13" s="54"/>
      <c r="E13" s="54"/>
      <c r="F13" s="54"/>
      <c r="G13" s="55"/>
      <c r="H13" s="55"/>
      <c r="I13" s="55"/>
      <c r="J13" s="55"/>
      <c r="K13" s="55"/>
    </row>
    <row r="14" spans="1:11" s="32" customFormat="1" ht="12" x14ac:dyDescent="0.2">
      <c r="A14" s="464" t="s">
        <v>349</v>
      </c>
      <c r="B14" s="48">
        <v>1210</v>
      </c>
      <c r="C14" s="38"/>
      <c r="D14" s="38"/>
      <c r="E14" s="38"/>
      <c r="F14" s="38"/>
      <c r="G14" s="45"/>
      <c r="H14" s="45"/>
      <c r="I14" s="45"/>
      <c r="J14" s="45"/>
      <c r="K14" s="45"/>
    </row>
    <row r="15" spans="1:11" s="32" customFormat="1" ht="12" x14ac:dyDescent="0.2">
      <c r="A15" s="461" t="s">
        <v>350</v>
      </c>
      <c r="B15" s="56">
        <v>1220</v>
      </c>
      <c r="C15" s="38"/>
      <c r="D15" s="38"/>
      <c r="E15" s="38"/>
      <c r="F15" s="38"/>
      <c r="G15" s="45"/>
      <c r="H15" s="45"/>
      <c r="I15" s="45"/>
      <c r="J15" s="45"/>
      <c r="K15" s="45"/>
    </row>
    <row r="16" spans="1:11" s="32" customFormat="1" ht="14.25" x14ac:dyDescent="0.2">
      <c r="A16" s="461" t="s">
        <v>783</v>
      </c>
      <c r="B16" s="56">
        <v>1230</v>
      </c>
      <c r="C16" s="38">
        <v>300000</v>
      </c>
      <c r="D16" s="38"/>
      <c r="E16" s="38"/>
      <c r="F16" s="38"/>
      <c r="G16" s="45"/>
      <c r="H16" s="45"/>
      <c r="I16" s="45"/>
      <c r="J16" s="45"/>
      <c r="K16" s="45"/>
    </row>
    <row r="17" spans="1:11" s="32" customFormat="1" ht="12" x14ac:dyDescent="0.2">
      <c r="A17" s="464" t="s">
        <v>342</v>
      </c>
      <c r="B17" s="48">
        <v>1290</v>
      </c>
      <c r="C17" s="38"/>
      <c r="D17" s="38"/>
      <c r="E17" s="38"/>
      <c r="F17" s="38"/>
      <c r="G17" s="45"/>
      <c r="H17" s="45"/>
      <c r="I17" s="45"/>
      <c r="J17" s="45"/>
      <c r="K17" s="45"/>
    </row>
    <row r="18" spans="1:11" s="47" customFormat="1" ht="12.75" thickBot="1" x14ac:dyDescent="0.25">
      <c r="A18" s="57" t="s">
        <v>104</v>
      </c>
      <c r="B18" s="58"/>
      <c r="C18" s="59">
        <f>SUM(C14:C17)</f>
        <v>300000</v>
      </c>
      <c r="D18" s="59">
        <f t="shared" ref="D18:K18" si="1">SUM(D14:D17)</f>
        <v>0</v>
      </c>
      <c r="E18" s="59">
        <f t="shared" si="1"/>
        <v>0</v>
      </c>
      <c r="F18" s="59">
        <f t="shared" si="1"/>
        <v>0</v>
      </c>
      <c r="G18" s="59">
        <f t="shared" si="1"/>
        <v>0</v>
      </c>
      <c r="H18" s="59">
        <f t="shared" si="1"/>
        <v>0</v>
      </c>
      <c r="I18" s="59">
        <f t="shared" si="1"/>
        <v>0</v>
      </c>
      <c r="J18" s="59">
        <f t="shared" si="1"/>
        <v>0</v>
      </c>
      <c r="K18" s="59">
        <f t="shared" si="1"/>
        <v>0</v>
      </c>
    </row>
    <row r="19" spans="1:11" s="32" customFormat="1" ht="15.75" customHeight="1" thickTop="1" x14ac:dyDescent="0.2">
      <c r="A19" s="60" t="s">
        <v>45</v>
      </c>
      <c r="B19" s="61">
        <v>1300</v>
      </c>
      <c r="C19" s="54"/>
      <c r="D19" s="62"/>
      <c r="E19" s="62"/>
      <c r="F19" s="62"/>
      <c r="G19" s="63"/>
      <c r="H19" s="63"/>
      <c r="I19" s="63"/>
      <c r="J19" s="63"/>
      <c r="K19" s="63"/>
    </row>
    <row r="20" spans="1:11" s="32" customFormat="1" ht="12" x14ac:dyDescent="0.2">
      <c r="A20" s="464" t="s">
        <v>451</v>
      </c>
      <c r="B20" s="48">
        <v>1311</v>
      </c>
      <c r="C20" s="38"/>
      <c r="D20" s="42"/>
      <c r="E20" s="42"/>
      <c r="F20" s="42"/>
      <c r="G20" s="43"/>
      <c r="H20" s="43"/>
      <c r="I20" s="43"/>
      <c r="J20" s="43"/>
      <c r="K20" s="43"/>
    </row>
    <row r="21" spans="1:11" s="32" customFormat="1" ht="12" x14ac:dyDescent="0.2">
      <c r="A21" s="464" t="s">
        <v>32</v>
      </c>
      <c r="B21" s="48">
        <v>1312</v>
      </c>
      <c r="C21" s="38">
        <v>100</v>
      </c>
      <c r="D21" s="42"/>
      <c r="E21" s="42"/>
      <c r="F21" s="42"/>
      <c r="G21" s="43"/>
      <c r="H21" s="43"/>
      <c r="I21" s="43"/>
      <c r="J21" s="43"/>
      <c r="K21" s="43"/>
    </row>
    <row r="22" spans="1:11" s="32" customFormat="1" ht="12" x14ac:dyDescent="0.2">
      <c r="A22" s="465" t="s">
        <v>452</v>
      </c>
      <c r="B22" s="64">
        <v>1313</v>
      </c>
      <c r="C22" s="38"/>
      <c r="D22" s="42"/>
      <c r="E22" s="42"/>
      <c r="F22" s="42"/>
      <c r="G22" s="43"/>
      <c r="H22" s="43"/>
      <c r="I22" s="43"/>
      <c r="J22" s="43"/>
      <c r="K22" s="43"/>
    </row>
    <row r="23" spans="1:11" s="32" customFormat="1" ht="12" x14ac:dyDescent="0.2">
      <c r="A23" s="465" t="s">
        <v>357</v>
      </c>
      <c r="B23" s="64">
        <v>1314</v>
      </c>
      <c r="C23" s="38"/>
      <c r="D23" s="42"/>
      <c r="E23" s="42"/>
      <c r="F23" s="42"/>
      <c r="G23" s="43"/>
      <c r="H23" s="43"/>
      <c r="I23" s="43"/>
      <c r="J23" s="43"/>
      <c r="K23" s="43"/>
    </row>
    <row r="24" spans="1:11" s="70" customFormat="1" ht="12.75" x14ac:dyDescent="0.2">
      <c r="A24" s="466" t="s">
        <v>604</v>
      </c>
      <c r="B24" s="65">
        <v>1321</v>
      </c>
      <c r="C24" s="66"/>
      <c r="D24" s="67"/>
      <c r="E24" s="68"/>
      <c r="F24" s="67"/>
      <c r="G24" s="69"/>
      <c r="H24" s="69"/>
      <c r="I24" s="69"/>
      <c r="J24" s="69"/>
      <c r="K24" s="69"/>
    </row>
    <row r="25" spans="1:11" s="72" customFormat="1" ht="12" x14ac:dyDescent="0.2">
      <c r="A25" s="466" t="s">
        <v>605</v>
      </c>
      <c r="B25" s="71">
        <v>1322</v>
      </c>
      <c r="C25" s="66"/>
      <c r="D25" s="67"/>
      <c r="E25" s="67"/>
      <c r="F25" s="69"/>
      <c r="G25" s="69"/>
      <c r="H25" s="69"/>
      <c r="I25" s="69"/>
      <c r="J25" s="69"/>
      <c r="K25" s="69"/>
    </row>
    <row r="26" spans="1:11" ht="12" x14ac:dyDescent="0.2">
      <c r="A26" s="466" t="s">
        <v>606</v>
      </c>
      <c r="B26" s="71">
        <v>1323</v>
      </c>
      <c r="C26" s="66"/>
      <c r="D26" s="67"/>
      <c r="E26" s="67"/>
      <c r="F26" s="67"/>
      <c r="G26" s="69"/>
      <c r="H26" s="69"/>
      <c r="I26" s="69"/>
      <c r="J26" s="69"/>
      <c r="K26" s="69"/>
    </row>
    <row r="27" spans="1:11" ht="12" x14ac:dyDescent="0.2">
      <c r="A27" s="466" t="s">
        <v>607</v>
      </c>
      <c r="B27" s="71">
        <v>1324</v>
      </c>
      <c r="C27" s="66"/>
      <c r="D27" s="67"/>
      <c r="E27" s="67"/>
      <c r="F27" s="67"/>
      <c r="G27" s="69"/>
      <c r="H27" s="69"/>
      <c r="I27" s="69"/>
      <c r="J27" s="69"/>
      <c r="K27" s="69"/>
    </row>
    <row r="28" spans="1:11" ht="12" x14ac:dyDescent="0.2">
      <c r="A28" s="466" t="s">
        <v>608</v>
      </c>
      <c r="B28" s="71">
        <v>1331</v>
      </c>
      <c r="C28" s="74"/>
      <c r="D28" s="67"/>
      <c r="E28" s="67"/>
      <c r="F28" s="67"/>
      <c r="G28" s="69"/>
      <c r="H28" s="69"/>
      <c r="I28" s="69"/>
      <c r="J28" s="69"/>
      <c r="K28" s="69"/>
    </row>
    <row r="29" spans="1:11" ht="12" x14ac:dyDescent="0.2">
      <c r="A29" s="466" t="s">
        <v>609</v>
      </c>
      <c r="B29" s="71">
        <v>1332</v>
      </c>
      <c r="C29" s="74"/>
      <c r="D29" s="67"/>
      <c r="E29" s="67"/>
      <c r="F29" s="67"/>
      <c r="G29" s="69"/>
      <c r="H29" s="69"/>
      <c r="I29" s="69"/>
      <c r="J29" s="69"/>
      <c r="K29" s="69"/>
    </row>
    <row r="30" spans="1:11" ht="12" x14ac:dyDescent="0.2">
      <c r="A30" s="466" t="s">
        <v>610</v>
      </c>
      <c r="B30" s="71">
        <v>1333</v>
      </c>
      <c r="C30" s="74"/>
      <c r="D30" s="67"/>
      <c r="E30" s="67"/>
      <c r="F30" s="67"/>
      <c r="G30" s="69"/>
      <c r="H30" s="69"/>
      <c r="I30" s="69"/>
      <c r="J30" s="69"/>
      <c r="K30" s="69"/>
    </row>
    <row r="31" spans="1:11" ht="12" x14ac:dyDescent="0.2">
      <c r="A31" s="466" t="s">
        <v>611</v>
      </c>
      <c r="B31" s="71">
        <v>1334</v>
      </c>
      <c r="C31" s="74"/>
      <c r="D31" s="67"/>
      <c r="E31" s="67"/>
      <c r="F31" s="67"/>
      <c r="G31" s="69"/>
      <c r="H31" s="69"/>
      <c r="I31" s="69"/>
      <c r="J31" s="69"/>
      <c r="K31" s="69"/>
    </row>
    <row r="32" spans="1:11" ht="12" x14ac:dyDescent="0.2">
      <c r="A32" s="466" t="s">
        <v>612</v>
      </c>
      <c r="B32" s="71">
        <v>1341</v>
      </c>
      <c r="C32" s="74"/>
      <c r="D32" s="67"/>
      <c r="E32" s="67"/>
      <c r="F32" s="67"/>
      <c r="G32" s="69"/>
      <c r="H32" s="69"/>
      <c r="I32" s="69"/>
      <c r="J32" s="69"/>
      <c r="K32" s="69"/>
    </row>
    <row r="33" spans="1:11" ht="12" x14ac:dyDescent="0.2">
      <c r="A33" s="466" t="s">
        <v>613</v>
      </c>
      <c r="B33" s="71">
        <v>1342</v>
      </c>
      <c r="C33" s="74"/>
      <c r="D33" s="67"/>
      <c r="E33" s="67"/>
      <c r="F33" s="67"/>
      <c r="G33" s="69"/>
      <c r="H33" s="69"/>
      <c r="I33" s="69"/>
      <c r="J33" s="69"/>
      <c r="K33" s="69"/>
    </row>
    <row r="34" spans="1:11" ht="12" x14ac:dyDescent="0.2">
      <c r="A34" s="466" t="s">
        <v>614</v>
      </c>
      <c r="B34" s="71">
        <v>1343</v>
      </c>
      <c r="C34" s="74"/>
      <c r="D34" s="67"/>
      <c r="E34" s="67"/>
      <c r="F34" s="67"/>
      <c r="G34" s="69"/>
      <c r="H34" s="69"/>
      <c r="I34" s="69"/>
      <c r="J34" s="69"/>
      <c r="K34" s="69"/>
    </row>
    <row r="35" spans="1:11" ht="12" x14ac:dyDescent="0.2">
      <c r="A35" s="466" t="s">
        <v>615</v>
      </c>
      <c r="B35" s="71">
        <v>1344</v>
      </c>
      <c r="C35" s="74"/>
      <c r="D35" s="67"/>
      <c r="E35" s="67"/>
      <c r="F35" s="67"/>
      <c r="G35" s="69"/>
      <c r="H35" s="69"/>
      <c r="I35" s="69"/>
      <c r="J35" s="69"/>
      <c r="K35" s="69"/>
    </row>
    <row r="36" spans="1:11" ht="12" x14ac:dyDescent="0.2">
      <c r="A36" s="466" t="s">
        <v>616</v>
      </c>
      <c r="B36" s="65">
        <v>1351</v>
      </c>
      <c r="C36" s="74"/>
      <c r="D36" s="67"/>
      <c r="E36" s="67"/>
      <c r="F36" s="67"/>
      <c r="G36" s="69"/>
      <c r="H36" s="69"/>
      <c r="I36" s="69"/>
      <c r="J36" s="69"/>
      <c r="K36" s="69"/>
    </row>
    <row r="37" spans="1:11" ht="12" x14ac:dyDescent="0.2">
      <c r="A37" s="466" t="s">
        <v>617</v>
      </c>
      <c r="B37" s="71">
        <v>1352</v>
      </c>
      <c r="C37" s="74"/>
      <c r="D37" s="67"/>
      <c r="E37" s="67"/>
      <c r="F37" s="67"/>
      <c r="G37" s="69"/>
      <c r="H37" s="69"/>
      <c r="I37" s="69"/>
      <c r="J37" s="69"/>
      <c r="K37" s="69"/>
    </row>
    <row r="38" spans="1:11" ht="12" x14ac:dyDescent="0.2">
      <c r="A38" s="466" t="s">
        <v>618</v>
      </c>
      <c r="B38" s="71">
        <v>1353</v>
      </c>
      <c r="C38" s="74"/>
      <c r="D38" s="67"/>
      <c r="E38" s="67"/>
      <c r="F38" s="67"/>
      <c r="G38" s="69"/>
      <c r="H38" s="69"/>
      <c r="I38" s="69"/>
      <c r="J38" s="69"/>
      <c r="K38" s="69"/>
    </row>
    <row r="39" spans="1:11" ht="12" x14ac:dyDescent="0.2">
      <c r="A39" s="466" t="s">
        <v>619</v>
      </c>
      <c r="B39" s="71">
        <v>1354</v>
      </c>
      <c r="C39" s="75"/>
      <c r="D39" s="67"/>
      <c r="E39" s="67"/>
      <c r="F39" s="67"/>
      <c r="G39" s="69"/>
      <c r="H39" s="69"/>
      <c r="I39" s="69"/>
      <c r="J39" s="69"/>
      <c r="K39" s="69"/>
    </row>
    <row r="40" spans="1:11" ht="12.75" thickBot="1" x14ac:dyDescent="0.25">
      <c r="A40" s="76" t="s">
        <v>105</v>
      </c>
      <c r="B40" s="77"/>
      <c r="C40" s="78">
        <f>SUM(C20:C39)</f>
        <v>100</v>
      </c>
      <c r="D40" s="67"/>
      <c r="E40" s="67"/>
      <c r="F40" s="67"/>
      <c r="G40" s="69"/>
      <c r="H40" s="69"/>
      <c r="I40" s="69"/>
      <c r="J40" s="69"/>
      <c r="K40" s="69"/>
    </row>
    <row r="41" spans="1:11" ht="15.75" customHeight="1" thickTop="1" x14ac:dyDescent="0.2">
      <c r="A41" s="79" t="s">
        <v>159</v>
      </c>
      <c r="B41" s="80">
        <v>1400</v>
      </c>
      <c r="C41" s="67"/>
      <c r="D41" s="67"/>
      <c r="E41" s="67"/>
      <c r="F41" s="67"/>
      <c r="G41" s="69"/>
      <c r="H41" s="69"/>
      <c r="I41" s="69"/>
      <c r="J41" s="69"/>
      <c r="K41" s="69"/>
    </row>
    <row r="42" spans="1:11" ht="12" x14ac:dyDescent="0.2">
      <c r="A42" s="81" t="s">
        <v>620</v>
      </c>
      <c r="B42" s="71">
        <v>1411</v>
      </c>
      <c r="C42" s="67"/>
      <c r="D42" s="67"/>
      <c r="E42" s="67"/>
      <c r="F42" s="74"/>
      <c r="G42" s="69"/>
      <c r="H42" s="69"/>
      <c r="I42" s="69"/>
      <c r="J42" s="69"/>
      <c r="K42" s="69"/>
    </row>
    <row r="43" spans="1:11" ht="12" x14ac:dyDescent="0.2">
      <c r="A43" s="81" t="s">
        <v>621</v>
      </c>
      <c r="B43" s="71">
        <v>1412</v>
      </c>
      <c r="C43" s="67"/>
      <c r="D43" s="67"/>
      <c r="E43" s="67"/>
      <c r="F43" s="74"/>
      <c r="G43" s="69"/>
      <c r="H43" s="69"/>
      <c r="I43" s="69"/>
      <c r="J43" s="69"/>
      <c r="K43" s="69"/>
    </row>
    <row r="44" spans="1:11" ht="12" x14ac:dyDescent="0.2">
      <c r="A44" s="81" t="s">
        <v>622</v>
      </c>
      <c r="B44" s="71">
        <v>1413</v>
      </c>
      <c r="C44" s="67"/>
      <c r="D44" s="67"/>
      <c r="E44" s="67"/>
      <c r="F44" s="74"/>
      <c r="G44" s="69"/>
      <c r="H44" s="69"/>
      <c r="I44" s="69"/>
      <c r="J44" s="69"/>
      <c r="K44" s="69"/>
    </row>
    <row r="45" spans="1:11" ht="12" x14ac:dyDescent="0.2">
      <c r="A45" s="81" t="s">
        <v>623</v>
      </c>
      <c r="B45" s="71">
        <v>1415</v>
      </c>
      <c r="C45" s="67"/>
      <c r="D45" s="67"/>
      <c r="E45" s="67"/>
      <c r="F45" s="74"/>
      <c r="G45" s="69"/>
      <c r="H45" s="69"/>
      <c r="I45" s="69"/>
      <c r="J45" s="69"/>
      <c r="K45" s="69"/>
    </row>
    <row r="46" spans="1:11" ht="12" x14ac:dyDescent="0.2">
      <c r="A46" s="81" t="s">
        <v>624</v>
      </c>
      <c r="B46" s="71">
        <v>1416</v>
      </c>
      <c r="C46" s="67"/>
      <c r="D46" s="67"/>
      <c r="E46" s="67"/>
      <c r="F46" s="74"/>
      <c r="G46" s="69"/>
      <c r="H46" s="69"/>
      <c r="I46" s="69"/>
      <c r="J46" s="69"/>
      <c r="K46" s="69"/>
    </row>
    <row r="47" spans="1:11" ht="12" x14ac:dyDescent="0.2">
      <c r="A47" s="81" t="s">
        <v>7</v>
      </c>
      <c r="B47" s="71">
        <v>1421</v>
      </c>
      <c r="C47" s="67"/>
      <c r="D47" s="67"/>
      <c r="E47" s="67"/>
      <c r="F47" s="74"/>
      <c r="G47" s="69"/>
      <c r="H47" s="69"/>
      <c r="I47" s="69"/>
      <c r="J47" s="69"/>
      <c r="K47" s="69"/>
    </row>
    <row r="48" spans="1:11" ht="12" x14ac:dyDescent="0.2">
      <c r="A48" s="81" t="s">
        <v>388</v>
      </c>
      <c r="B48" s="71">
        <v>1422</v>
      </c>
      <c r="C48" s="67"/>
      <c r="D48" s="67"/>
      <c r="E48" s="67"/>
      <c r="F48" s="74"/>
      <c r="G48" s="69"/>
      <c r="H48" s="69"/>
      <c r="I48" s="69"/>
      <c r="J48" s="69"/>
      <c r="K48" s="69"/>
    </row>
    <row r="49" spans="1:11" ht="12" x14ac:dyDescent="0.2">
      <c r="A49" s="81" t="s">
        <v>0</v>
      </c>
      <c r="B49" s="71">
        <v>1423</v>
      </c>
      <c r="C49" s="67"/>
      <c r="D49" s="67"/>
      <c r="E49" s="67"/>
      <c r="F49" s="74"/>
      <c r="G49" s="69"/>
      <c r="H49" s="69"/>
      <c r="I49" s="69"/>
      <c r="J49" s="69"/>
      <c r="K49" s="69"/>
    </row>
    <row r="50" spans="1:11" ht="12" x14ac:dyDescent="0.2">
      <c r="A50" s="82" t="s">
        <v>782</v>
      </c>
      <c r="B50" s="83">
        <v>1424</v>
      </c>
      <c r="C50" s="67"/>
      <c r="D50" s="67"/>
      <c r="E50" s="67"/>
      <c r="F50" s="74"/>
      <c r="G50" s="69"/>
      <c r="H50" s="69"/>
      <c r="I50" s="69"/>
      <c r="J50" s="69"/>
      <c r="K50" s="69"/>
    </row>
    <row r="51" spans="1:11" ht="12" x14ac:dyDescent="0.2">
      <c r="A51" s="84" t="s">
        <v>4</v>
      </c>
      <c r="B51" s="85" t="s">
        <v>226</v>
      </c>
      <c r="C51" s="86"/>
      <c r="D51" s="87"/>
      <c r="E51" s="86"/>
      <c r="F51" s="88"/>
      <c r="G51" s="89"/>
      <c r="H51" s="89"/>
      <c r="I51" s="89"/>
      <c r="J51" s="89"/>
      <c r="K51" s="89"/>
    </row>
    <row r="52" spans="1:11" ht="12" x14ac:dyDescent="0.2">
      <c r="A52" s="84" t="s">
        <v>1</v>
      </c>
      <c r="B52" s="85" t="s">
        <v>227</v>
      </c>
      <c r="C52" s="86"/>
      <c r="D52" s="86"/>
      <c r="E52" s="86"/>
      <c r="F52" s="88"/>
      <c r="G52" s="89"/>
      <c r="H52" s="89"/>
      <c r="I52" s="89"/>
      <c r="J52" s="89"/>
      <c r="K52" s="89"/>
    </row>
    <row r="53" spans="1:11" ht="12" x14ac:dyDescent="0.2">
      <c r="A53" s="90" t="s">
        <v>2</v>
      </c>
      <c r="B53" s="91">
        <v>1433</v>
      </c>
      <c r="C53" s="86"/>
      <c r="D53" s="86"/>
      <c r="E53" s="86"/>
      <c r="F53" s="88"/>
      <c r="G53" s="89"/>
      <c r="H53" s="89"/>
      <c r="I53" s="89"/>
      <c r="J53" s="89"/>
      <c r="K53" s="89"/>
    </row>
    <row r="54" spans="1:11" ht="12" x14ac:dyDescent="0.2">
      <c r="A54" s="92" t="s">
        <v>3</v>
      </c>
      <c r="B54" s="91" t="s">
        <v>354</v>
      </c>
      <c r="C54" s="86"/>
      <c r="D54" s="86"/>
      <c r="E54" s="86"/>
      <c r="F54" s="74"/>
      <c r="G54" s="89"/>
      <c r="H54" s="89"/>
      <c r="I54" s="89"/>
      <c r="J54" s="89"/>
      <c r="K54" s="89"/>
    </row>
    <row r="55" spans="1:11" ht="12" x14ac:dyDescent="0.2">
      <c r="A55" s="92" t="s">
        <v>772</v>
      </c>
      <c r="B55" s="93">
        <v>1441</v>
      </c>
      <c r="C55" s="86"/>
      <c r="D55" s="86"/>
      <c r="E55" s="86"/>
      <c r="F55" s="88"/>
      <c r="G55" s="89"/>
      <c r="H55" s="89"/>
      <c r="I55" s="89"/>
      <c r="J55" s="89"/>
      <c r="K55" s="89"/>
    </row>
    <row r="56" spans="1:11" ht="12" x14ac:dyDescent="0.2">
      <c r="A56" s="92" t="s">
        <v>5</v>
      </c>
      <c r="B56" s="85">
        <v>1442</v>
      </c>
      <c r="C56" s="86"/>
      <c r="D56" s="86"/>
      <c r="E56" s="86"/>
      <c r="F56" s="88"/>
      <c r="G56" s="89"/>
      <c r="H56" s="89"/>
      <c r="I56" s="89"/>
      <c r="J56" s="89"/>
      <c r="K56" s="89"/>
    </row>
    <row r="57" spans="1:11" ht="12" x14ac:dyDescent="0.2">
      <c r="A57" s="92" t="s">
        <v>6</v>
      </c>
      <c r="B57" s="85">
        <v>1443</v>
      </c>
      <c r="C57" s="86"/>
      <c r="D57" s="86"/>
      <c r="E57" s="86"/>
      <c r="F57" s="88"/>
      <c r="G57" s="89"/>
      <c r="H57" s="89"/>
      <c r="I57" s="89"/>
      <c r="J57" s="89"/>
      <c r="K57" s="89"/>
    </row>
    <row r="58" spans="1:11" ht="12" x14ac:dyDescent="0.2">
      <c r="A58" s="92" t="s">
        <v>780</v>
      </c>
      <c r="B58" s="93" t="s">
        <v>355</v>
      </c>
      <c r="C58" s="86"/>
      <c r="D58" s="86"/>
      <c r="E58" s="86"/>
      <c r="F58" s="74"/>
      <c r="G58" s="89"/>
      <c r="H58" s="89"/>
      <c r="I58" s="89"/>
      <c r="J58" s="89"/>
      <c r="K58" s="89"/>
    </row>
    <row r="59" spans="1:11" ht="12" x14ac:dyDescent="0.2">
      <c r="A59" s="92" t="s">
        <v>10</v>
      </c>
      <c r="B59" s="85">
        <v>1451</v>
      </c>
      <c r="C59" s="86"/>
      <c r="D59" s="86"/>
      <c r="E59" s="86"/>
      <c r="F59" s="88"/>
      <c r="G59" s="89"/>
      <c r="H59" s="89"/>
      <c r="I59" s="89"/>
      <c r="J59" s="89"/>
      <c r="K59" s="89"/>
    </row>
    <row r="60" spans="1:11" ht="12" x14ac:dyDescent="0.2">
      <c r="A60" s="92" t="s">
        <v>8</v>
      </c>
      <c r="B60" s="85">
        <v>1452</v>
      </c>
      <c r="C60" s="86"/>
      <c r="D60" s="86"/>
      <c r="E60" s="86"/>
      <c r="F60" s="88"/>
      <c r="G60" s="89"/>
      <c r="H60" s="89"/>
      <c r="I60" s="89"/>
      <c r="J60" s="89"/>
      <c r="K60" s="89"/>
    </row>
    <row r="61" spans="1:11" ht="12" x14ac:dyDescent="0.2">
      <c r="A61" s="92" t="s">
        <v>9</v>
      </c>
      <c r="B61" s="85">
        <v>1453</v>
      </c>
      <c r="C61" s="86"/>
      <c r="D61" s="86"/>
      <c r="E61" s="86"/>
      <c r="F61" s="88"/>
      <c r="G61" s="89"/>
      <c r="H61" s="89"/>
      <c r="I61" s="89"/>
      <c r="J61" s="89"/>
      <c r="K61" s="89"/>
    </row>
    <row r="62" spans="1:11" ht="12" x14ac:dyDescent="0.2">
      <c r="A62" s="92" t="s">
        <v>11</v>
      </c>
      <c r="B62" s="94" t="s">
        <v>356</v>
      </c>
      <c r="C62" s="86"/>
      <c r="D62" s="86"/>
      <c r="E62" s="86"/>
      <c r="F62" s="74"/>
      <c r="G62" s="89"/>
      <c r="H62" s="89"/>
      <c r="I62" s="89"/>
      <c r="J62" s="89"/>
      <c r="K62" s="89"/>
    </row>
    <row r="63" spans="1:11" ht="12.75" thickBot="1" x14ac:dyDescent="0.25">
      <c r="A63" s="95" t="s">
        <v>106</v>
      </c>
      <c r="B63" s="96"/>
      <c r="C63" s="86"/>
      <c r="D63" s="86"/>
      <c r="E63" s="86"/>
      <c r="F63" s="97">
        <f>SUM(F42:F62)</f>
        <v>0</v>
      </c>
      <c r="G63" s="89"/>
      <c r="H63" s="89"/>
      <c r="I63" s="89"/>
      <c r="J63" s="89"/>
      <c r="K63" s="89"/>
    </row>
    <row r="64" spans="1:11" ht="15.75" customHeight="1" thickTop="1" x14ac:dyDescent="0.2">
      <c r="A64" s="98" t="s">
        <v>128</v>
      </c>
      <c r="B64" s="99" t="s">
        <v>721</v>
      </c>
      <c r="C64" s="86"/>
      <c r="D64" s="86"/>
      <c r="E64" s="86"/>
      <c r="F64" s="86"/>
      <c r="G64" s="89"/>
      <c r="H64" s="89"/>
      <c r="I64" s="89"/>
      <c r="J64" s="89"/>
      <c r="K64" s="89"/>
    </row>
    <row r="65" spans="1:11" ht="12" x14ac:dyDescent="0.2">
      <c r="A65" s="92" t="s">
        <v>129</v>
      </c>
      <c r="B65" s="85">
        <v>1510</v>
      </c>
      <c r="C65" s="88">
        <v>185000</v>
      </c>
      <c r="D65" s="88">
        <v>55000</v>
      </c>
      <c r="E65" s="88">
        <v>400</v>
      </c>
      <c r="F65" s="88">
        <v>1300</v>
      </c>
      <c r="G65" s="100">
        <v>5500</v>
      </c>
      <c r="H65" s="100"/>
      <c r="I65" s="100">
        <v>53000</v>
      </c>
      <c r="J65" s="100"/>
      <c r="K65" s="100"/>
    </row>
    <row r="66" spans="1:11" ht="12" x14ac:dyDescent="0.2">
      <c r="A66" s="92" t="s">
        <v>130</v>
      </c>
      <c r="B66" s="85">
        <v>1520</v>
      </c>
      <c r="C66" s="88"/>
      <c r="D66" s="88"/>
      <c r="E66" s="88"/>
      <c r="F66" s="88"/>
      <c r="G66" s="100"/>
      <c r="H66" s="100"/>
      <c r="I66" s="100"/>
      <c r="J66" s="100"/>
      <c r="K66" s="100"/>
    </row>
    <row r="67" spans="1:11" ht="12.75" thickBot="1" x14ac:dyDescent="0.25">
      <c r="A67" s="95" t="s">
        <v>107</v>
      </c>
      <c r="B67" s="96"/>
      <c r="C67" s="97">
        <f>SUM(C65:C66)</f>
        <v>185000</v>
      </c>
      <c r="D67" s="97">
        <f t="shared" ref="D67:K67" si="2">SUM(D65:D66)</f>
        <v>55000</v>
      </c>
      <c r="E67" s="97">
        <f t="shared" si="2"/>
        <v>400</v>
      </c>
      <c r="F67" s="97">
        <f t="shared" si="2"/>
        <v>1300</v>
      </c>
      <c r="G67" s="97">
        <f t="shared" si="2"/>
        <v>5500</v>
      </c>
      <c r="H67" s="97">
        <f t="shared" si="2"/>
        <v>0</v>
      </c>
      <c r="I67" s="97">
        <f t="shared" si="2"/>
        <v>53000</v>
      </c>
      <c r="J67" s="97">
        <f t="shared" si="2"/>
        <v>0</v>
      </c>
      <c r="K67" s="97">
        <f t="shared" si="2"/>
        <v>0</v>
      </c>
    </row>
    <row r="68" spans="1:11" ht="15.75" customHeight="1" thickTop="1" x14ac:dyDescent="0.2">
      <c r="A68" s="98" t="s">
        <v>591</v>
      </c>
      <c r="B68" s="99" t="s">
        <v>722</v>
      </c>
      <c r="C68" s="86"/>
      <c r="D68" s="86"/>
      <c r="E68" s="86"/>
      <c r="F68" s="86"/>
      <c r="G68" s="89"/>
      <c r="H68" s="89"/>
      <c r="I68" s="89"/>
      <c r="J68" s="89"/>
      <c r="K68" s="89"/>
    </row>
    <row r="69" spans="1:11" ht="12" x14ac:dyDescent="0.2">
      <c r="A69" s="90" t="s">
        <v>592</v>
      </c>
      <c r="B69" s="85">
        <v>1611</v>
      </c>
      <c r="C69" s="88">
        <v>75000</v>
      </c>
      <c r="D69" s="101"/>
      <c r="E69" s="86"/>
      <c r="F69" s="86"/>
      <c r="G69" s="89"/>
      <c r="H69" s="89"/>
      <c r="I69" s="89"/>
      <c r="J69" s="89"/>
      <c r="K69" s="89"/>
    </row>
    <row r="70" spans="1:11" ht="12" x14ac:dyDescent="0.2">
      <c r="A70" s="90" t="s">
        <v>593</v>
      </c>
      <c r="B70" s="85">
        <v>1612</v>
      </c>
      <c r="C70" s="88"/>
      <c r="D70" s="101"/>
      <c r="E70" s="86"/>
      <c r="F70" s="86"/>
      <c r="G70" s="89"/>
      <c r="H70" s="89"/>
      <c r="I70" s="89"/>
      <c r="J70" s="89"/>
      <c r="K70" s="89"/>
    </row>
    <row r="71" spans="1:11" ht="12" x14ac:dyDescent="0.2">
      <c r="A71" s="90" t="s">
        <v>166</v>
      </c>
      <c r="B71" s="85">
        <v>1613</v>
      </c>
      <c r="C71" s="88">
        <v>15000</v>
      </c>
      <c r="D71" s="101"/>
      <c r="E71" s="86"/>
      <c r="F71" s="86"/>
      <c r="G71" s="89"/>
      <c r="H71" s="89"/>
      <c r="I71" s="89"/>
      <c r="J71" s="89"/>
      <c r="K71" s="89"/>
    </row>
    <row r="72" spans="1:11" ht="12" x14ac:dyDescent="0.2">
      <c r="A72" s="90" t="s">
        <v>492</v>
      </c>
      <c r="B72" s="85">
        <v>1614</v>
      </c>
      <c r="C72" s="88"/>
      <c r="D72" s="101"/>
      <c r="E72" s="86"/>
      <c r="F72" s="86"/>
      <c r="G72" s="89"/>
      <c r="H72" s="89"/>
      <c r="I72" s="89"/>
      <c r="J72" s="89"/>
      <c r="K72" s="89"/>
    </row>
    <row r="73" spans="1:11" ht="12" x14ac:dyDescent="0.2">
      <c r="A73" s="90" t="s">
        <v>160</v>
      </c>
      <c r="B73" s="85">
        <v>1620</v>
      </c>
      <c r="C73" s="88">
        <v>4000</v>
      </c>
      <c r="D73" s="86"/>
      <c r="E73" s="86"/>
      <c r="F73" s="86"/>
      <c r="G73" s="89"/>
      <c r="H73" s="89"/>
      <c r="I73" s="89"/>
      <c r="J73" s="89"/>
      <c r="K73" s="89"/>
    </row>
    <row r="74" spans="1:11" ht="12" x14ac:dyDescent="0.2">
      <c r="A74" s="102" t="s">
        <v>491</v>
      </c>
      <c r="B74" s="103">
        <v>1690</v>
      </c>
      <c r="C74" s="104"/>
      <c r="D74" s="105"/>
      <c r="E74" s="105"/>
      <c r="F74" s="105"/>
      <c r="G74" s="106"/>
      <c r="H74" s="106"/>
      <c r="I74" s="106"/>
      <c r="J74" s="106"/>
      <c r="K74" s="106"/>
    </row>
    <row r="75" spans="1:11" ht="12.75" thickBot="1" x14ac:dyDescent="0.25">
      <c r="A75" s="107" t="s">
        <v>108</v>
      </c>
      <c r="B75" s="108"/>
      <c r="C75" s="109">
        <f>SUM(C69:C74)</f>
        <v>94000</v>
      </c>
      <c r="D75" s="105"/>
      <c r="E75" s="105"/>
      <c r="F75" s="105"/>
      <c r="G75" s="106"/>
      <c r="H75" s="106"/>
      <c r="I75" s="106"/>
      <c r="J75" s="106"/>
      <c r="K75" s="106"/>
    </row>
    <row r="76" spans="1:11" ht="15.75" customHeight="1" thickTop="1" x14ac:dyDescent="0.2">
      <c r="A76" s="110" t="s">
        <v>358</v>
      </c>
      <c r="B76" s="111" t="s">
        <v>723</v>
      </c>
      <c r="C76" s="105"/>
      <c r="D76" s="105"/>
      <c r="E76" s="105"/>
      <c r="F76" s="105"/>
      <c r="G76" s="106"/>
      <c r="H76" s="106"/>
      <c r="I76" s="106"/>
      <c r="J76" s="106"/>
      <c r="K76" s="106"/>
    </row>
    <row r="77" spans="1:11" ht="12" x14ac:dyDescent="0.2">
      <c r="A77" s="102" t="s">
        <v>161</v>
      </c>
      <c r="B77" s="103">
        <v>1711</v>
      </c>
      <c r="C77" s="104"/>
      <c r="D77" s="104"/>
      <c r="E77" s="105"/>
      <c r="F77" s="105"/>
      <c r="G77" s="106"/>
      <c r="H77" s="106"/>
      <c r="I77" s="106"/>
      <c r="J77" s="106"/>
      <c r="K77" s="106"/>
    </row>
    <row r="78" spans="1:11" ht="12" x14ac:dyDescent="0.2">
      <c r="A78" s="102" t="s">
        <v>162</v>
      </c>
      <c r="B78" s="103">
        <v>1719</v>
      </c>
      <c r="C78" s="104"/>
      <c r="D78" s="104"/>
      <c r="E78" s="105"/>
      <c r="F78" s="105"/>
      <c r="G78" s="106"/>
      <c r="H78" s="106"/>
      <c r="I78" s="106"/>
      <c r="J78" s="106"/>
      <c r="K78" s="106"/>
    </row>
    <row r="79" spans="1:11" ht="12" x14ac:dyDescent="0.2">
      <c r="A79" s="102" t="s">
        <v>163</v>
      </c>
      <c r="B79" s="103">
        <v>1720</v>
      </c>
      <c r="C79" s="104"/>
      <c r="D79" s="104"/>
      <c r="E79" s="105"/>
      <c r="F79" s="105"/>
      <c r="G79" s="106"/>
      <c r="H79" s="106"/>
      <c r="I79" s="106"/>
      <c r="J79" s="106"/>
      <c r="K79" s="106"/>
    </row>
    <row r="80" spans="1:11" ht="12" x14ac:dyDescent="0.2">
      <c r="A80" s="102" t="s">
        <v>164</v>
      </c>
      <c r="B80" s="103">
        <v>1730</v>
      </c>
      <c r="C80" s="104"/>
      <c r="D80" s="104"/>
      <c r="E80" s="105"/>
      <c r="F80" s="105"/>
      <c r="G80" s="106"/>
      <c r="H80" s="106"/>
      <c r="I80" s="106"/>
      <c r="J80" s="106"/>
      <c r="K80" s="106"/>
    </row>
    <row r="81" spans="1:11" ht="12" x14ac:dyDescent="0.2">
      <c r="A81" s="112" t="s">
        <v>490</v>
      </c>
      <c r="B81" s="103">
        <v>1790</v>
      </c>
      <c r="C81" s="104">
        <v>13500</v>
      </c>
      <c r="D81" s="104"/>
      <c r="E81" s="105"/>
      <c r="F81" s="105"/>
      <c r="G81" s="106"/>
      <c r="H81" s="106"/>
      <c r="I81" s="106"/>
      <c r="J81" s="106"/>
      <c r="K81" s="106"/>
    </row>
    <row r="82" spans="1:11" ht="12.75" thickBot="1" x14ac:dyDescent="0.25">
      <c r="A82" s="107" t="s">
        <v>109</v>
      </c>
      <c r="B82" s="108"/>
      <c r="C82" s="109">
        <f>SUM(C77:C81)</f>
        <v>13500</v>
      </c>
      <c r="D82" s="109">
        <f>SUM(D77:D81)</f>
        <v>0</v>
      </c>
      <c r="E82" s="105"/>
      <c r="F82" s="105"/>
      <c r="G82" s="106"/>
      <c r="H82" s="106"/>
      <c r="I82" s="106"/>
      <c r="J82" s="106"/>
      <c r="K82" s="106"/>
    </row>
    <row r="83" spans="1:11" ht="15.75" customHeight="1" thickTop="1" x14ac:dyDescent="0.2">
      <c r="A83" s="110" t="s">
        <v>730</v>
      </c>
      <c r="B83" s="111" t="s">
        <v>724</v>
      </c>
      <c r="C83" s="105"/>
      <c r="D83" s="105"/>
      <c r="E83" s="105"/>
      <c r="F83" s="105"/>
      <c r="G83" s="106"/>
      <c r="H83" s="106"/>
      <c r="I83" s="106"/>
      <c r="J83" s="106"/>
      <c r="K83" s="106"/>
    </row>
    <row r="84" spans="1:11" ht="12" x14ac:dyDescent="0.2">
      <c r="A84" s="102" t="s">
        <v>35</v>
      </c>
      <c r="B84" s="103">
        <v>1811</v>
      </c>
      <c r="C84" s="104">
        <v>100000</v>
      </c>
      <c r="D84" s="105"/>
      <c r="E84" s="105"/>
      <c r="F84" s="105"/>
      <c r="G84" s="106"/>
      <c r="H84" s="106"/>
      <c r="I84" s="106"/>
      <c r="J84" s="106"/>
      <c r="K84" s="106"/>
    </row>
    <row r="85" spans="1:11" ht="12" x14ac:dyDescent="0.2">
      <c r="A85" s="102" t="s">
        <v>33</v>
      </c>
      <c r="B85" s="103">
        <v>1812</v>
      </c>
      <c r="C85" s="104"/>
      <c r="D85" s="105"/>
      <c r="E85" s="105"/>
      <c r="F85" s="105"/>
      <c r="G85" s="106"/>
      <c r="H85" s="106"/>
      <c r="I85" s="106"/>
      <c r="J85" s="106"/>
      <c r="K85" s="106"/>
    </row>
    <row r="86" spans="1:11" ht="12" x14ac:dyDescent="0.2">
      <c r="A86" s="102" t="s">
        <v>34</v>
      </c>
      <c r="B86" s="103">
        <v>1813</v>
      </c>
      <c r="C86" s="104"/>
      <c r="D86" s="105"/>
      <c r="E86" s="105"/>
      <c r="F86" s="105"/>
      <c r="G86" s="106"/>
      <c r="H86" s="106"/>
      <c r="I86" s="106"/>
      <c r="J86" s="106"/>
      <c r="K86" s="106"/>
    </row>
    <row r="87" spans="1:11" ht="12" x14ac:dyDescent="0.2">
      <c r="A87" s="102" t="s">
        <v>359</v>
      </c>
      <c r="B87" s="103">
        <v>1819</v>
      </c>
      <c r="C87" s="104">
        <v>1000</v>
      </c>
      <c r="D87" s="105"/>
      <c r="E87" s="105"/>
      <c r="F87" s="105"/>
      <c r="G87" s="106"/>
      <c r="H87" s="106"/>
      <c r="I87" s="106"/>
      <c r="J87" s="106"/>
      <c r="K87" s="106"/>
    </row>
    <row r="88" spans="1:11" ht="12" x14ac:dyDescent="0.2">
      <c r="A88" s="102" t="s">
        <v>36</v>
      </c>
      <c r="B88" s="103">
        <v>1821</v>
      </c>
      <c r="C88" s="104"/>
      <c r="D88" s="105"/>
      <c r="E88" s="105"/>
      <c r="F88" s="105"/>
      <c r="G88" s="106"/>
      <c r="H88" s="106"/>
      <c r="I88" s="106"/>
      <c r="J88" s="106"/>
      <c r="K88" s="106"/>
    </row>
    <row r="89" spans="1:11" ht="12" x14ac:dyDescent="0.2">
      <c r="A89" s="102" t="s">
        <v>37</v>
      </c>
      <c r="B89" s="103">
        <v>1822</v>
      </c>
      <c r="C89" s="104"/>
      <c r="D89" s="105"/>
      <c r="E89" s="105"/>
      <c r="F89" s="105"/>
      <c r="G89" s="106"/>
      <c r="H89" s="106"/>
      <c r="I89" s="106"/>
      <c r="J89" s="106"/>
      <c r="K89" s="106"/>
    </row>
    <row r="90" spans="1:11" ht="12" x14ac:dyDescent="0.2">
      <c r="A90" s="102" t="s">
        <v>38</v>
      </c>
      <c r="B90" s="103">
        <v>1823</v>
      </c>
      <c r="C90" s="104"/>
      <c r="D90" s="105"/>
      <c r="E90" s="105"/>
      <c r="F90" s="105"/>
      <c r="G90" s="106"/>
      <c r="H90" s="106"/>
      <c r="I90" s="106"/>
      <c r="J90" s="106"/>
      <c r="K90" s="106"/>
    </row>
    <row r="91" spans="1:11" ht="12" x14ac:dyDescent="0.2">
      <c r="A91" s="102" t="s">
        <v>489</v>
      </c>
      <c r="B91" s="103">
        <v>1829</v>
      </c>
      <c r="C91" s="104"/>
      <c r="D91" s="105"/>
      <c r="E91" s="105"/>
      <c r="F91" s="105"/>
      <c r="G91" s="106"/>
      <c r="H91" s="106"/>
      <c r="I91" s="106"/>
      <c r="J91" s="106"/>
      <c r="K91" s="106"/>
    </row>
    <row r="92" spans="1:11" ht="12" x14ac:dyDescent="0.2">
      <c r="A92" s="102" t="s">
        <v>306</v>
      </c>
      <c r="B92" s="103">
        <v>1890</v>
      </c>
      <c r="C92" s="104"/>
      <c r="D92" s="105"/>
      <c r="E92" s="105"/>
      <c r="F92" s="105"/>
      <c r="G92" s="106"/>
      <c r="H92" s="106"/>
      <c r="I92" s="106"/>
      <c r="J92" s="106"/>
      <c r="K92" s="106"/>
    </row>
    <row r="93" spans="1:11" ht="12.75" thickBot="1" x14ac:dyDescent="0.25">
      <c r="A93" s="107" t="s">
        <v>110</v>
      </c>
      <c r="B93" s="108"/>
      <c r="C93" s="109">
        <f>SUM(C84:C92)</f>
        <v>101000</v>
      </c>
      <c r="D93" s="105"/>
      <c r="E93" s="105"/>
      <c r="F93" s="105"/>
      <c r="G93" s="106"/>
      <c r="H93" s="106"/>
      <c r="I93" s="106"/>
      <c r="J93" s="106"/>
      <c r="K93" s="106"/>
    </row>
    <row r="94" spans="1:11" ht="15.75" customHeight="1" thickTop="1" x14ac:dyDescent="0.2">
      <c r="A94" s="113" t="s">
        <v>224</v>
      </c>
      <c r="B94" s="114" t="s">
        <v>725</v>
      </c>
      <c r="C94" s="115"/>
      <c r="D94" s="115"/>
      <c r="E94" s="115"/>
      <c r="F94" s="115"/>
      <c r="G94" s="116"/>
      <c r="H94" s="116"/>
      <c r="I94" s="116"/>
      <c r="J94" s="116"/>
      <c r="K94" s="116"/>
    </row>
    <row r="95" spans="1:11" ht="12" x14ac:dyDescent="0.2">
      <c r="A95" s="117" t="s">
        <v>225</v>
      </c>
      <c r="B95" s="118">
        <v>1910</v>
      </c>
      <c r="C95" s="119"/>
      <c r="D95" s="119">
        <v>300000</v>
      </c>
      <c r="E95" s="115"/>
      <c r="F95" s="115"/>
      <c r="G95" s="116"/>
      <c r="H95" s="116"/>
      <c r="I95" s="116"/>
      <c r="J95" s="116"/>
      <c r="K95" s="116"/>
    </row>
    <row r="96" spans="1:11" ht="12" x14ac:dyDescent="0.2">
      <c r="A96" s="117" t="s">
        <v>412</v>
      </c>
      <c r="B96" s="120">
        <v>1920</v>
      </c>
      <c r="C96" s="119"/>
      <c r="D96" s="119"/>
      <c r="E96" s="119"/>
      <c r="F96" s="119"/>
      <c r="G96" s="121"/>
      <c r="H96" s="121"/>
      <c r="I96" s="121"/>
      <c r="J96" s="121"/>
      <c r="K96" s="121"/>
    </row>
    <row r="97" spans="1:11" ht="12" x14ac:dyDescent="0.2">
      <c r="A97" s="117" t="s">
        <v>363</v>
      </c>
      <c r="B97" s="120">
        <v>1930</v>
      </c>
      <c r="C97" s="119"/>
      <c r="D97" s="119"/>
      <c r="E97" s="119"/>
      <c r="F97" s="119"/>
      <c r="G97" s="121"/>
      <c r="H97" s="121"/>
      <c r="I97" s="121"/>
      <c r="J97" s="121"/>
      <c r="K97" s="121"/>
    </row>
    <row r="98" spans="1:11" ht="12" x14ac:dyDescent="0.2">
      <c r="A98" s="117" t="s">
        <v>39</v>
      </c>
      <c r="B98" s="120">
        <v>1940</v>
      </c>
      <c r="C98" s="119"/>
      <c r="D98" s="119"/>
      <c r="E98" s="115"/>
      <c r="F98" s="119"/>
      <c r="G98" s="116"/>
      <c r="H98" s="116"/>
      <c r="I98" s="116"/>
      <c r="J98" s="116"/>
      <c r="K98" s="116"/>
    </row>
    <row r="99" spans="1:11" ht="12" x14ac:dyDescent="0.2">
      <c r="A99" s="117" t="s">
        <v>12</v>
      </c>
      <c r="B99" s="120">
        <v>1950</v>
      </c>
      <c r="C99" s="122"/>
      <c r="D99" s="122">
        <v>20000</v>
      </c>
      <c r="E99" s="122"/>
      <c r="F99" s="122"/>
      <c r="G99" s="123"/>
      <c r="H99" s="123"/>
      <c r="I99" s="116"/>
      <c r="J99" s="123"/>
      <c r="K99" s="123"/>
    </row>
    <row r="100" spans="1:11" ht="12" x14ac:dyDescent="0.2">
      <c r="A100" s="117" t="s">
        <v>373</v>
      </c>
      <c r="B100" s="120">
        <v>1960</v>
      </c>
      <c r="C100" s="124"/>
      <c r="D100" s="124"/>
      <c r="E100" s="124"/>
      <c r="F100" s="124"/>
      <c r="G100" s="125"/>
      <c r="H100" s="125"/>
      <c r="I100" s="125"/>
      <c r="J100" s="125"/>
      <c r="K100" s="125"/>
    </row>
    <row r="101" spans="1:11" ht="12" x14ac:dyDescent="0.2">
      <c r="A101" s="117" t="s">
        <v>374</v>
      </c>
      <c r="B101" s="120">
        <v>1970</v>
      </c>
      <c r="C101" s="124"/>
      <c r="D101" s="126"/>
      <c r="E101" s="126"/>
      <c r="F101" s="126"/>
      <c r="G101" s="127"/>
      <c r="H101" s="127"/>
      <c r="I101" s="128"/>
      <c r="J101" s="127"/>
      <c r="K101" s="127"/>
    </row>
    <row r="102" spans="1:11" ht="12" x14ac:dyDescent="0.2">
      <c r="A102" s="117" t="s">
        <v>375</v>
      </c>
      <c r="B102" s="120">
        <v>1980</v>
      </c>
      <c r="C102" s="129"/>
      <c r="D102" s="129"/>
      <c r="E102" s="129"/>
      <c r="F102" s="129"/>
      <c r="G102" s="130"/>
      <c r="H102" s="130"/>
      <c r="I102" s="125"/>
      <c r="J102" s="121"/>
      <c r="K102" s="121"/>
    </row>
    <row r="103" spans="1:11" ht="12" x14ac:dyDescent="0.2">
      <c r="A103" s="117" t="s">
        <v>336</v>
      </c>
      <c r="B103" s="120">
        <v>1983</v>
      </c>
      <c r="C103" s="131"/>
      <c r="D103" s="131"/>
      <c r="E103" s="129"/>
      <c r="F103" s="131"/>
      <c r="G103" s="132"/>
      <c r="H103" s="130"/>
      <c r="I103" s="128"/>
      <c r="J103" s="128"/>
      <c r="K103" s="128"/>
    </row>
    <row r="104" spans="1:11" ht="12" x14ac:dyDescent="0.2">
      <c r="A104" s="117" t="s">
        <v>40</v>
      </c>
      <c r="B104" s="120">
        <v>1991</v>
      </c>
      <c r="C104" s="119">
        <v>0</v>
      </c>
      <c r="D104" s="119"/>
      <c r="E104" s="119"/>
      <c r="F104" s="124"/>
      <c r="G104" s="125"/>
      <c r="H104" s="121"/>
      <c r="I104" s="116"/>
      <c r="J104" s="116"/>
      <c r="K104" s="116"/>
    </row>
    <row r="105" spans="1:11" ht="12" x14ac:dyDescent="0.2">
      <c r="A105" s="117" t="s">
        <v>76</v>
      </c>
      <c r="B105" s="120">
        <v>1992</v>
      </c>
      <c r="C105" s="122"/>
      <c r="D105" s="115"/>
      <c r="E105" s="115"/>
      <c r="F105" s="115"/>
      <c r="G105" s="116"/>
      <c r="H105" s="116"/>
      <c r="I105" s="116"/>
      <c r="J105" s="116"/>
      <c r="K105" s="116"/>
    </row>
    <row r="106" spans="1:11" ht="12" x14ac:dyDescent="0.2">
      <c r="A106" s="117" t="s">
        <v>680</v>
      </c>
      <c r="B106" s="120">
        <v>1993</v>
      </c>
      <c r="C106" s="124"/>
      <c r="D106" s="124"/>
      <c r="E106" s="124"/>
      <c r="F106" s="124"/>
      <c r="G106" s="125"/>
      <c r="H106" s="125"/>
      <c r="I106" s="116"/>
      <c r="J106" s="125"/>
      <c r="K106" s="125"/>
    </row>
    <row r="107" spans="1:11" ht="12" x14ac:dyDescent="0.2">
      <c r="A107" s="117" t="s">
        <v>488</v>
      </c>
      <c r="B107" s="120">
        <v>1999</v>
      </c>
      <c r="C107" s="119">
        <v>35000</v>
      </c>
      <c r="D107" s="119"/>
      <c r="E107" s="119"/>
      <c r="F107" s="119"/>
      <c r="G107" s="121"/>
      <c r="H107" s="121"/>
      <c r="I107" s="121"/>
      <c r="J107" s="121"/>
      <c r="K107" s="121"/>
    </row>
    <row r="108" spans="1:11" ht="12.75" thickBot="1" x14ac:dyDescent="0.25">
      <c r="A108" s="133" t="s">
        <v>111</v>
      </c>
      <c r="B108" s="134"/>
      <c r="C108" s="135">
        <f>SUM(C95:C107)</f>
        <v>35000</v>
      </c>
      <c r="D108" s="135">
        <f t="shared" ref="D108:K108" si="3">SUM(D95:D107)</f>
        <v>320000</v>
      </c>
      <c r="E108" s="135">
        <f t="shared" si="3"/>
        <v>0</v>
      </c>
      <c r="F108" s="135">
        <f t="shared" si="3"/>
        <v>0</v>
      </c>
      <c r="G108" s="135">
        <f t="shared" si="3"/>
        <v>0</v>
      </c>
      <c r="H108" s="135">
        <f t="shared" si="3"/>
        <v>0</v>
      </c>
      <c r="I108" s="135">
        <f t="shared" si="3"/>
        <v>0</v>
      </c>
      <c r="J108" s="135">
        <f t="shared" si="3"/>
        <v>0</v>
      </c>
      <c r="K108" s="135">
        <f t="shared" si="3"/>
        <v>0</v>
      </c>
    </row>
    <row r="109" spans="1:11" ht="13.5" thickTop="1" thickBot="1" x14ac:dyDescent="0.25">
      <c r="A109" s="136" t="s">
        <v>112</v>
      </c>
      <c r="B109" s="137" t="s">
        <v>276</v>
      </c>
      <c r="C109" s="138">
        <f t="shared" ref="C109:K109" si="4">SUM(C12,C18,C40,C63,C67,C75,C82,C93,C108)</f>
        <v>7558600</v>
      </c>
      <c r="D109" s="138">
        <f t="shared" si="4"/>
        <v>990000</v>
      </c>
      <c r="E109" s="138">
        <f t="shared" si="4"/>
        <v>400</v>
      </c>
      <c r="F109" s="138">
        <f t="shared" si="4"/>
        <v>354300</v>
      </c>
      <c r="G109" s="138">
        <f t="shared" si="4"/>
        <v>425500</v>
      </c>
      <c r="H109" s="138">
        <f t="shared" si="4"/>
        <v>0</v>
      </c>
      <c r="I109" s="138">
        <f t="shared" si="4"/>
        <v>52300</v>
      </c>
      <c r="J109" s="138">
        <f t="shared" si="4"/>
        <v>0</v>
      </c>
      <c r="K109" s="138">
        <f t="shared" si="4"/>
        <v>0</v>
      </c>
    </row>
    <row r="110" spans="1:11" ht="24.75" thickTop="1" x14ac:dyDescent="0.2">
      <c r="A110" s="139" t="s">
        <v>884</v>
      </c>
      <c r="B110" s="478"/>
      <c r="C110" s="140"/>
      <c r="D110" s="140"/>
      <c r="E110" s="140"/>
      <c r="F110" s="140"/>
      <c r="G110" s="141"/>
      <c r="H110" s="141"/>
      <c r="I110" s="141"/>
      <c r="J110" s="141"/>
      <c r="K110" s="142"/>
    </row>
    <row r="111" spans="1:11" ht="12" x14ac:dyDescent="0.2">
      <c r="A111" s="143" t="s">
        <v>75</v>
      </c>
      <c r="B111" s="144">
        <v>2100</v>
      </c>
      <c r="C111" s="129"/>
      <c r="D111" s="129"/>
      <c r="E111" s="115"/>
      <c r="F111" s="129"/>
      <c r="G111" s="130"/>
      <c r="H111" s="116"/>
      <c r="I111" s="116"/>
      <c r="J111" s="116"/>
      <c r="K111" s="116"/>
    </row>
    <row r="112" spans="1:11" ht="12" x14ac:dyDescent="0.2">
      <c r="A112" s="145" t="s">
        <v>262</v>
      </c>
      <c r="B112" s="120">
        <v>2200</v>
      </c>
      <c r="C112" s="119">
        <v>0</v>
      </c>
      <c r="D112" s="119"/>
      <c r="E112" s="115"/>
      <c r="F112" s="119"/>
      <c r="G112" s="121"/>
      <c r="H112" s="116"/>
      <c r="I112" s="116"/>
      <c r="J112" s="116"/>
      <c r="K112" s="116"/>
    </row>
    <row r="113" spans="1:11" ht="12" x14ac:dyDescent="0.2">
      <c r="A113" s="145" t="s">
        <v>13</v>
      </c>
      <c r="B113" s="120">
        <v>2300</v>
      </c>
      <c r="C113" s="119"/>
      <c r="D113" s="119"/>
      <c r="E113" s="115"/>
      <c r="F113" s="119"/>
      <c r="G113" s="121"/>
      <c r="H113" s="116"/>
      <c r="I113" s="116"/>
      <c r="J113" s="116"/>
      <c r="K113" s="116"/>
    </row>
    <row r="114" spans="1:11" ht="23.25" thickBot="1" x14ac:dyDescent="0.25">
      <c r="A114" s="146" t="s">
        <v>389</v>
      </c>
      <c r="B114" s="147" t="s">
        <v>123</v>
      </c>
      <c r="C114" s="135">
        <f>SUM(C111:C113)</f>
        <v>0</v>
      </c>
      <c r="D114" s="135">
        <f>SUM(D111:D113)</f>
        <v>0</v>
      </c>
      <c r="E114" s="115"/>
      <c r="F114" s="135">
        <f>SUM(F111:F113)</f>
        <v>0</v>
      </c>
      <c r="G114" s="135">
        <f>SUM(G111:G113)</f>
        <v>0</v>
      </c>
      <c r="H114" s="116"/>
      <c r="I114" s="116"/>
      <c r="J114" s="116"/>
      <c r="K114" s="116"/>
    </row>
    <row r="115" spans="1:11" ht="16.7" customHeight="1" thickTop="1" x14ac:dyDescent="0.2">
      <c r="A115" s="148" t="s">
        <v>726</v>
      </c>
      <c r="B115" s="149"/>
      <c r="C115" s="150"/>
      <c r="D115" s="151"/>
      <c r="E115" s="152"/>
      <c r="F115" s="151"/>
      <c r="G115" s="153"/>
      <c r="H115" s="154"/>
      <c r="I115" s="154"/>
      <c r="J115" s="154"/>
      <c r="K115" s="155"/>
    </row>
    <row r="116" spans="1:11" ht="16.5" customHeight="1" x14ac:dyDescent="0.2">
      <c r="A116" s="156" t="s">
        <v>728</v>
      </c>
      <c r="B116" s="157"/>
      <c r="C116" s="115"/>
      <c r="D116" s="115"/>
      <c r="E116" s="115"/>
      <c r="F116" s="115"/>
      <c r="G116" s="116"/>
      <c r="H116" s="116"/>
      <c r="I116" s="116"/>
      <c r="J116" s="116"/>
      <c r="K116" s="116"/>
    </row>
    <row r="117" spans="1:11" ht="12" x14ac:dyDescent="0.2">
      <c r="A117" s="145" t="s">
        <v>763</v>
      </c>
      <c r="B117" s="120">
        <v>3001</v>
      </c>
      <c r="C117" s="119">
        <v>550000</v>
      </c>
      <c r="D117" s="119"/>
      <c r="E117" s="119"/>
      <c r="F117" s="119"/>
      <c r="G117" s="121"/>
      <c r="H117" s="121"/>
      <c r="I117" s="116"/>
      <c r="J117" s="121"/>
      <c r="K117" s="121"/>
    </row>
    <row r="118" spans="1:11" ht="12" x14ac:dyDescent="0.2">
      <c r="A118" s="158" t="s">
        <v>41</v>
      </c>
      <c r="B118" s="118">
        <v>3005</v>
      </c>
      <c r="C118" s="119"/>
      <c r="D118" s="119"/>
      <c r="E118" s="119"/>
      <c r="F118" s="119"/>
      <c r="G118" s="121"/>
      <c r="H118" s="121"/>
      <c r="I118" s="116"/>
      <c r="J118" s="121"/>
      <c r="K118" s="121"/>
    </row>
    <row r="119" spans="1:11" s="1707" customFormat="1" ht="12" x14ac:dyDescent="0.2">
      <c r="A119" s="1705" t="s">
        <v>768</v>
      </c>
      <c r="B119" s="1706" t="s">
        <v>769</v>
      </c>
      <c r="C119" s="124"/>
      <c r="D119" s="124"/>
      <c r="E119" s="124"/>
      <c r="F119" s="124"/>
      <c r="G119" s="125"/>
      <c r="H119" s="125"/>
      <c r="I119" s="116"/>
      <c r="J119" s="125"/>
      <c r="K119" s="125"/>
    </row>
    <row r="120" spans="1:11" ht="22.5" x14ac:dyDescent="0.2">
      <c r="A120" s="159" t="s">
        <v>885</v>
      </c>
      <c r="B120" s="160">
        <v>3099</v>
      </c>
      <c r="C120" s="161"/>
      <c r="D120" s="161"/>
      <c r="E120" s="161"/>
      <c r="F120" s="161"/>
      <c r="G120" s="162"/>
      <c r="H120" s="162"/>
      <c r="I120" s="163"/>
      <c r="J120" s="162"/>
      <c r="K120" s="162"/>
    </row>
    <row r="121" spans="1:11" ht="12.75" thickBot="1" x14ac:dyDescent="0.25">
      <c r="A121" s="164" t="s">
        <v>113</v>
      </c>
      <c r="B121" s="165"/>
      <c r="C121" s="166">
        <f t="shared" ref="C121:H121" si="5">SUM(C117:C120)</f>
        <v>550000</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thickTop="1" x14ac:dyDescent="0.2">
      <c r="A122" s="167" t="s">
        <v>727</v>
      </c>
      <c r="B122" s="168"/>
      <c r="C122" s="169"/>
      <c r="D122" s="169"/>
      <c r="E122" s="170"/>
      <c r="F122" s="169"/>
      <c r="G122" s="163"/>
      <c r="H122" s="163"/>
      <c r="I122" s="163"/>
      <c r="J122" s="163"/>
      <c r="K122" s="163"/>
    </row>
    <row r="123" spans="1:11" ht="12" x14ac:dyDescent="0.2">
      <c r="A123" s="470" t="s">
        <v>534</v>
      </c>
      <c r="B123" s="171"/>
      <c r="C123" s="169"/>
      <c r="D123" s="169"/>
      <c r="E123" s="170"/>
      <c r="F123" s="169"/>
      <c r="G123" s="163"/>
      <c r="H123" s="163"/>
      <c r="I123" s="163"/>
      <c r="J123" s="163"/>
      <c r="K123" s="163"/>
    </row>
    <row r="124" spans="1:11" ht="12" x14ac:dyDescent="0.2">
      <c r="A124" s="172" t="s">
        <v>77</v>
      </c>
      <c r="B124" s="173">
        <v>3100</v>
      </c>
      <c r="C124" s="161">
        <v>100</v>
      </c>
      <c r="D124" s="170"/>
      <c r="E124" s="170"/>
      <c r="F124" s="161"/>
      <c r="G124" s="163"/>
      <c r="H124" s="163"/>
      <c r="I124" s="163"/>
      <c r="J124" s="163"/>
      <c r="K124" s="163"/>
    </row>
    <row r="125" spans="1:11" ht="12" x14ac:dyDescent="0.2">
      <c r="A125" s="172" t="s">
        <v>683</v>
      </c>
      <c r="B125" s="174">
        <v>3105</v>
      </c>
      <c r="C125" s="161">
        <v>40000</v>
      </c>
      <c r="D125" s="169"/>
      <c r="E125" s="170"/>
      <c r="F125" s="161"/>
      <c r="G125" s="163"/>
      <c r="H125" s="163"/>
      <c r="I125" s="163"/>
      <c r="J125" s="163"/>
      <c r="K125" s="163"/>
    </row>
    <row r="126" spans="1:11" ht="12" x14ac:dyDescent="0.2">
      <c r="A126" s="172" t="s">
        <v>79</v>
      </c>
      <c r="B126" s="174">
        <v>3110</v>
      </c>
      <c r="C126" s="161">
        <v>62000</v>
      </c>
      <c r="D126" s="161"/>
      <c r="E126" s="170"/>
      <c r="F126" s="161"/>
      <c r="G126" s="163"/>
      <c r="H126" s="163"/>
      <c r="I126" s="163"/>
      <c r="J126" s="163"/>
      <c r="K126" s="163"/>
    </row>
    <row r="127" spans="1:11" ht="12" x14ac:dyDescent="0.2">
      <c r="A127" s="172" t="s">
        <v>80</v>
      </c>
      <c r="B127" s="174">
        <v>3120</v>
      </c>
      <c r="C127" s="161">
        <v>0</v>
      </c>
      <c r="D127" s="169"/>
      <c r="E127" s="170"/>
      <c r="F127" s="161"/>
      <c r="G127" s="163"/>
      <c r="H127" s="163"/>
      <c r="I127" s="163"/>
      <c r="J127" s="163"/>
      <c r="K127" s="163"/>
    </row>
    <row r="128" spans="1:11" ht="12" x14ac:dyDescent="0.2">
      <c r="A128" s="172" t="s">
        <v>684</v>
      </c>
      <c r="B128" s="174">
        <v>3130</v>
      </c>
      <c r="C128" s="161"/>
      <c r="D128" s="169"/>
      <c r="E128" s="170"/>
      <c r="F128" s="161"/>
      <c r="G128" s="163"/>
      <c r="H128" s="163"/>
      <c r="I128" s="163"/>
      <c r="J128" s="163"/>
      <c r="K128" s="163"/>
    </row>
    <row r="129" spans="1:11" ht="12" x14ac:dyDescent="0.2">
      <c r="A129" s="172" t="s">
        <v>81</v>
      </c>
      <c r="B129" s="174">
        <v>3145</v>
      </c>
      <c r="C129" s="161">
        <v>400</v>
      </c>
      <c r="D129" s="169"/>
      <c r="E129" s="170"/>
      <c r="F129" s="161"/>
      <c r="G129" s="163"/>
      <c r="H129" s="163"/>
      <c r="I129" s="163"/>
      <c r="J129" s="163"/>
      <c r="K129" s="163"/>
    </row>
    <row r="130" spans="1:11" ht="12" x14ac:dyDescent="0.2">
      <c r="A130" s="172" t="s">
        <v>343</v>
      </c>
      <c r="B130" s="174">
        <v>3199</v>
      </c>
      <c r="C130" s="161"/>
      <c r="D130" s="161"/>
      <c r="E130" s="170"/>
      <c r="F130" s="161"/>
      <c r="G130" s="163"/>
      <c r="H130" s="163"/>
      <c r="I130" s="163"/>
      <c r="J130" s="163"/>
      <c r="K130" s="163"/>
    </row>
    <row r="131" spans="1:11" ht="12.75" thickBot="1" x14ac:dyDescent="0.25">
      <c r="A131" s="164" t="s">
        <v>114</v>
      </c>
      <c r="B131" s="175"/>
      <c r="C131" s="166">
        <f>SUM(C124:C130)</f>
        <v>102500</v>
      </c>
      <c r="D131" s="166">
        <f>SUM(D124:D130)</f>
        <v>0</v>
      </c>
      <c r="E131" s="169"/>
      <c r="F131" s="166">
        <f>SUM(F124:F130)</f>
        <v>0</v>
      </c>
      <c r="G131" s="163"/>
      <c r="H131" s="163"/>
      <c r="I131" s="163"/>
      <c r="J131" s="163"/>
      <c r="K131" s="163"/>
    </row>
    <row r="132" spans="1:11" ht="15.75" customHeight="1" thickTop="1" x14ac:dyDescent="0.2">
      <c r="A132" s="471" t="s">
        <v>444</v>
      </c>
      <c r="B132" s="176"/>
      <c r="C132" s="177"/>
      <c r="D132" s="177"/>
      <c r="E132" s="169"/>
      <c r="F132" s="169"/>
      <c r="G132" s="163"/>
      <c r="H132" s="163"/>
      <c r="I132" s="163"/>
      <c r="J132" s="163"/>
      <c r="K132" s="163"/>
    </row>
    <row r="133" spans="1:11" ht="12" x14ac:dyDescent="0.2">
      <c r="A133" s="178" t="s">
        <v>42</v>
      </c>
      <c r="B133" s="179">
        <v>3200</v>
      </c>
      <c r="C133" s="180"/>
      <c r="D133" s="180"/>
      <c r="E133" s="181"/>
      <c r="F133" s="181"/>
      <c r="G133" s="182"/>
      <c r="H133" s="183"/>
      <c r="I133" s="183"/>
      <c r="J133" s="183"/>
      <c r="K133" s="183"/>
    </row>
    <row r="134" spans="1:11" ht="12" x14ac:dyDescent="0.2">
      <c r="A134" s="178" t="s">
        <v>43</v>
      </c>
      <c r="B134" s="179">
        <v>3220</v>
      </c>
      <c r="C134" s="184"/>
      <c r="D134" s="184"/>
      <c r="E134" s="181"/>
      <c r="F134" s="181"/>
      <c r="G134" s="182"/>
      <c r="H134" s="183"/>
      <c r="I134" s="183"/>
      <c r="J134" s="183"/>
      <c r="K134" s="183"/>
    </row>
    <row r="135" spans="1:11" ht="12" x14ac:dyDescent="0.2">
      <c r="A135" s="178" t="s">
        <v>376</v>
      </c>
      <c r="B135" s="179">
        <v>3225</v>
      </c>
      <c r="C135" s="184"/>
      <c r="D135" s="184"/>
      <c r="E135" s="181"/>
      <c r="F135" s="181"/>
      <c r="G135" s="185"/>
      <c r="H135" s="183"/>
      <c r="I135" s="183"/>
      <c r="J135" s="183"/>
      <c r="K135" s="183"/>
    </row>
    <row r="136" spans="1:11" ht="12" x14ac:dyDescent="0.2">
      <c r="A136" s="178" t="s">
        <v>377</v>
      </c>
      <c r="B136" s="179">
        <v>3235</v>
      </c>
      <c r="C136" s="184"/>
      <c r="D136" s="184"/>
      <c r="E136" s="181"/>
      <c r="F136" s="181"/>
      <c r="G136" s="184"/>
      <c r="H136" s="183"/>
      <c r="I136" s="183"/>
      <c r="J136" s="183"/>
      <c r="K136" s="183"/>
    </row>
    <row r="137" spans="1:11" ht="12" x14ac:dyDescent="0.2">
      <c r="A137" s="186" t="s">
        <v>378</v>
      </c>
      <c r="B137" s="179">
        <v>3240</v>
      </c>
      <c r="C137" s="184"/>
      <c r="D137" s="184"/>
      <c r="E137" s="181"/>
      <c r="F137" s="181"/>
      <c r="G137" s="185"/>
      <c r="H137" s="183"/>
      <c r="I137" s="183"/>
      <c r="J137" s="183"/>
      <c r="K137" s="183"/>
    </row>
    <row r="138" spans="1:11" ht="12" x14ac:dyDescent="0.2">
      <c r="A138" s="178" t="s">
        <v>379</v>
      </c>
      <c r="B138" s="179">
        <v>3270</v>
      </c>
      <c r="C138" s="184"/>
      <c r="D138" s="184"/>
      <c r="E138" s="181"/>
      <c r="F138" s="181"/>
      <c r="G138" s="184"/>
      <c r="H138" s="183"/>
      <c r="I138" s="183"/>
      <c r="J138" s="183"/>
      <c r="K138" s="183"/>
    </row>
    <row r="139" spans="1:11" ht="12" x14ac:dyDescent="0.2">
      <c r="A139" s="178" t="s">
        <v>403</v>
      </c>
      <c r="B139" s="179">
        <v>3299</v>
      </c>
      <c r="C139" s="184"/>
      <c r="D139" s="184"/>
      <c r="E139" s="181"/>
      <c r="F139" s="181"/>
      <c r="G139" s="185"/>
      <c r="H139" s="183"/>
      <c r="I139" s="183"/>
      <c r="J139" s="183"/>
      <c r="K139" s="183"/>
    </row>
    <row r="140" spans="1:11" ht="12.75" thickBot="1" x14ac:dyDescent="0.25">
      <c r="A140" s="187" t="s">
        <v>115</v>
      </c>
      <c r="B140" s="188"/>
      <c r="C140" s="189">
        <f>SUM(C133:C139)</f>
        <v>0</v>
      </c>
      <c r="D140" s="189">
        <f>SUM(D133:D139)</f>
        <v>0</v>
      </c>
      <c r="E140" s="181"/>
      <c r="F140" s="181"/>
      <c r="G140" s="189">
        <f>SUM(G133:G139)</f>
        <v>0</v>
      </c>
      <c r="H140" s="183"/>
      <c r="I140" s="183"/>
      <c r="J140" s="183"/>
      <c r="K140" s="183"/>
    </row>
    <row r="141" spans="1:11" ht="15.75" customHeight="1" thickTop="1" x14ac:dyDescent="0.2">
      <c r="A141" s="471" t="s">
        <v>535</v>
      </c>
      <c r="B141" s="190"/>
      <c r="C141" s="191"/>
      <c r="D141" s="192"/>
      <c r="E141" s="181"/>
      <c r="F141" s="181"/>
      <c r="G141" s="191"/>
      <c r="H141" s="183"/>
      <c r="I141" s="183"/>
      <c r="J141" s="183"/>
      <c r="K141" s="183"/>
    </row>
    <row r="142" spans="1:11" ht="12" x14ac:dyDescent="0.2">
      <c r="A142" s="178" t="s">
        <v>14</v>
      </c>
      <c r="B142" s="179">
        <v>3305</v>
      </c>
      <c r="C142" s="180">
        <v>22469</v>
      </c>
      <c r="D142" s="181"/>
      <c r="E142" s="181"/>
      <c r="F142" s="181"/>
      <c r="G142" s="193"/>
      <c r="H142" s="183"/>
      <c r="I142" s="183"/>
      <c r="J142" s="183"/>
      <c r="K142" s="183"/>
    </row>
    <row r="143" spans="1:11" ht="12" x14ac:dyDescent="0.2">
      <c r="A143" s="178" t="s">
        <v>392</v>
      </c>
      <c r="B143" s="179">
        <v>3310</v>
      </c>
      <c r="C143" s="184"/>
      <c r="D143" s="181"/>
      <c r="E143" s="181"/>
      <c r="F143" s="181"/>
      <c r="G143" s="194"/>
      <c r="H143" s="183"/>
      <c r="I143" s="183"/>
      <c r="J143" s="183"/>
      <c r="K143" s="183"/>
    </row>
    <row r="144" spans="1:11" ht="12.75" thickBot="1" x14ac:dyDescent="0.25">
      <c r="A144" s="187" t="s">
        <v>116</v>
      </c>
      <c r="B144" s="195"/>
      <c r="C144" s="196">
        <f>SUM(C142:C143)</f>
        <v>22469</v>
      </c>
      <c r="D144" s="181"/>
      <c r="E144" s="181"/>
      <c r="F144" s="181"/>
      <c r="G144" s="189">
        <f>SUM(G142:G143)</f>
        <v>0</v>
      </c>
      <c r="H144" s="183"/>
      <c r="I144" s="183"/>
      <c r="J144" s="183"/>
      <c r="K144" s="183"/>
    </row>
    <row r="145" spans="1:11" ht="13.5" thickTop="1" thickBot="1" x14ac:dyDescent="0.25">
      <c r="A145" s="197" t="s">
        <v>134</v>
      </c>
      <c r="B145" s="198">
        <v>3360</v>
      </c>
      <c r="C145" s="199">
        <v>1900</v>
      </c>
      <c r="D145" s="181"/>
      <c r="E145" s="181"/>
      <c r="F145" s="181"/>
      <c r="G145" s="183"/>
      <c r="H145" s="183"/>
      <c r="I145" s="183"/>
      <c r="J145" s="183"/>
      <c r="K145" s="183"/>
    </row>
    <row r="146" spans="1:11" ht="13.5" thickTop="1" thickBot="1" x14ac:dyDescent="0.25">
      <c r="A146" s="200" t="s">
        <v>408</v>
      </c>
      <c r="B146" s="201">
        <v>3365</v>
      </c>
      <c r="C146" s="199"/>
      <c r="D146" s="202"/>
      <c r="E146" s="181"/>
      <c r="F146" s="181"/>
      <c r="G146" s="203"/>
      <c r="H146" s="183"/>
      <c r="I146" s="183"/>
      <c r="J146" s="183"/>
      <c r="K146" s="183"/>
    </row>
    <row r="147" spans="1:11" ht="13.5" thickTop="1" thickBot="1" x14ac:dyDescent="0.25">
      <c r="A147" s="204" t="s">
        <v>135</v>
      </c>
      <c r="B147" s="179">
        <v>3370</v>
      </c>
      <c r="C147" s="199"/>
      <c r="D147" s="199"/>
      <c r="E147" s="181"/>
      <c r="F147" s="181"/>
      <c r="G147" s="183"/>
      <c r="H147" s="183"/>
      <c r="I147" s="183"/>
      <c r="J147" s="183"/>
      <c r="K147" s="183"/>
    </row>
    <row r="148" spans="1:11" ht="13.5" thickTop="1" thickBot="1" x14ac:dyDescent="0.25">
      <c r="A148" s="205" t="s">
        <v>15</v>
      </c>
      <c r="B148" s="206">
        <v>3410</v>
      </c>
      <c r="C148" s="207"/>
      <c r="D148" s="207"/>
      <c r="E148" s="208"/>
      <c r="F148" s="208"/>
      <c r="G148" s="208"/>
      <c r="H148" s="209"/>
      <c r="I148" s="209"/>
      <c r="J148" s="209"/>
      <c r="K148" s="209"/>
    </row>
    <row r="149" spans="1:11" ht="13.5" thickTop="1" thickBot="1" x14ac:dyDescent="0.25">
      <c r="A149" s="205" t="s">
        <v>16</v>
      </c>
      <c r="B149" s="201">
        <v>3499</v>
      </c>
      <c r="C149" s="210"/>
      <c r="D149" s="210"/>
      <c r="E149" s="211"/>
      <c r="F149" s="212"/>
      <c r="G149" s="213"/>
      <c r="H149" s="214"/>
      <c r="I149" s="214"/>
      <c r="J149" s="214"/>
      <c r="K149" s="214"/>
    </row>
    <row r="150" spans="1:11" ht="15.75" customHeight="1" thickTop="1" x14ac:dyDescent="0.2">
      <c r="A150" s="472" t="s">
        <v>536</v>
      </c>
      <c r="B150" s="215"/>
      <c r="C150" s="216"/>
      <c r="D150" s="216"/>
      <c r="E150" s="217"/>
      <c r="F150" s="216"/>
      <c r="G150" s="218"/>
      <c r="H150" s="218"/>
      <c r="I150" s="218"/>
      <c r="J150" s="218"/>
      <c r="K150" s="218"/>
    </row>
    <row r="151" spans="1:11" ht="12" x14ac:dyDescent="0.2">
      <c r="A151" s="205" t="s">
        <v>685</v>
      </c>
      <c r="B151" s="219">
        <v>3500</v>
      </c>
      <c r="C151" s="220"/>
      <c r="D151" s="220"/>
      <c r="E151" s="217"/>
      <c r="F151" s="220">
        <v>18000</v>
      </c>
      <c r="G151" s="221"/>
      <c r="H151" s="218"/>
      <c r="I151" s="218"/>
      <c r="J151" s="218"/>
      <c r="K151" s="218"/>
    </row>
    <row r="152" spans="1:11" ht="12" x14ac:dyDescent="0.2">
      <c r="A152" s="205" t="s">
        <v>476</v>
      </c>
      <c r="B152" s="206">
        <v>3510</v>
      </c>
      <c r="C152" s="222"/>
      <c r="D152" s="222"/>
      <c r="E152" s="217"/>
      <c r="F152" s="222">
        <v>73000</v>
      </c>
      <c r="G152" s="221"/>
      <c r="H152" s="218"/>
      <c r="I152" s="218"/>
      <c r="J152" s="218"/>
      <c r="K152" s="218"/>
    </row>
    <row r="153" spans="1:11" ht="12" x14ac:dyDescent="0.2">
      <c r="A153" s="205" t="s">
        <v>484</v>
      </c>
      <c r="B153" s="206">
        <v>3599</v>
      </c>
      <c r="C153" s="222"/>
      <c r="D153" s="222"/>
      <c r="E153" s="217"/>
      <c r="F153" s="222"/>
      <c r="G153" s="221"/>
      <c r="H153" s="218"/>
      <c r="I153" s="218"/>
      <c r="J153" s="218"/>
      <c r="K153" s="218"/>
    </row>
    <row r="154" spans="1:11" ht="12.75" thickBot="1" x14ac:dyDescent="0.25">
      <c r="A154" s="223" t="s">
        <v>124</v>
      </c>
      <c r="B154" s="224"/>
      <c r="C154" s="225">
        <f>SUM(C151:C153)</f>
        <v>0</v>
      </c>
      <c r="D154" s="225">
        <f>SUM(D151:D153)</f>
        <v>0</v>
      </c>
      <c r="E154" s="217"/>
      <c r="F154" s="225">
        <f>SUM(F151:F153)</f>
        <v>91000</v>
      </c>
      <c r="G154" s="225">
        <f>SUM(G151:G153)</f>
        <v>0</v>
      </c>
      <c r="H154" s="218"/>
      <c r="I154" s="218"/>
      <c r="J154" s="218"/>
      <c r="K154" s="218"/>
    </row>
    <row r="155" spans="1:11" ht="13.5" thickTop="1" thickBot="1" x14ac:dyDescent="0.25">
      <c r="A155" s="226" t="s">
        <v>423</v>
      </c>
      <c r="B155" s="227">
        <v>3610</v>
      </c>
      <c r="C155" s="220"/>
      <c r="D155" s="217"/>
      <c r="E155" s="217"/>
      <c r="F155" s="217"/>
      <c r="G155" s="218"/>
      <c r="H155" s="218"/>
      <c r="I155" s="218"/>
      <c r="J155" s="218"/>
      <c r="K155" s="218"/>
    </row>
    <row r="156" spans="1:11" ht="13.5" thickTop="1" thickBot="1" x14ac:dyDescent="0.25">
      <c r="A156" s="228" t="s">
        <v>261</v>
      </c>
      <c r="B156" s="201">
        <v>3660</v>
      </c>
      <c r="C156" s="207"/>
      <c r="D156" s="208"/>
      <c r="E156" s="217"/>
      <c r="F156" s="208"/>
      <c r="G156" s="209"/>
      <c r="H156" s="218"/>
      <c r="I156" s="218"/>
      <c r="J156" s="218"/>
      <c r="K156" s="218"/>
    </row>
    <row r="157" spans="1:11" ht="13.5" thickTop="1" thickBot="1" x14ac:dyDescent="0.25">
      <c r="A157" s="229" t="s">
        <v>424</v>
      </c>
      <c r="B157" s="201">
        <v>3695</v>
      </c>
      <c r="C157" s="230"/>
      <c r="D157" s="231"/>
      <c r="E157" s="231"/>
      <c r="F157" s="230"/>
      <c r="G157" s="232"/>
      <c r="H157" s="233"/>
      <c r="I157" s="233"/>
      <c r="J157" s="233"/>
      <c r="K157" s="233"/>
    </row>
    <row r="158" spans="1:11" ht="13.5" thickTop="1" thickBot="1" x14ac:dyDescent="0.25">
      <c r="A158" s="234" t="s">
        <v>425</v>
      </c>
      <c r="B158" s="235">
        <v>3705</v>
      </c>
      <c r="C158" s="230">
        <v>141000</v>
      </c>
      <c r="D158" s="236"/>
      <c r="E158" s="231"/>
      <c r="F158" s="230"/>
      <c r="G158" s="232"/>
      <c r="H158" s="233"/>
      <c r="I158" s="233"/>
      <c r="J158" s="233"/>
      <c r="K158" s="233"/>
    </row>
    <row r="159" spans="1:11" ht="13.5" thickTop="1" thickBot="1" x14ac:dyDescent="0.25">
      <c r="A159" s="234" t="s">
        <v>460</v>
      </c>
      <c r="B159" s="235">
        <v>3766</v>
      </c>
      <c r="C159" s="230"/>
      <c r="D159" s="236"/>
      <c r="E159" s="231"/>
      <c r="F159" s="230"/>
      <c r="G159" s="237"/>
      <c r="H159" s="233"/>
      <c r="I159" s="233"/>
      <c r="J159" s="233"/>
      <c r="K159" s="233"/>
    </row>
    <row r="160" spans="1:11" ht="13.5" thickTop="1" thickBot="1" x14ac:dyDescent="0.25">
      <c r="A160" s="234" t="s">
        <v>70</v>
      </c>
      <c r="B160" s="235">
        <v>3767</v>
      </c>
      <c r="C160" s="230"/>
      <c r="D160" s="230"/>
      <c r="E160" s="231"/>
      <c r="F160" s="230"/>
      <c r="G160" s="237"/>
      <c r="H160" s="233"/>
      <c r="I160" s="233"/>
      <c r="J160" s="233"/>
      <c r="K160" s="233"/>
    </row>
    <row r="161" spans="1:11" ht="13.5" thickTop="1" thickBot="1" x14ac:dyDescent="0.25">
      <c r="A161" s="234" t="s">
        <v>126</v>
      </c>
      <c r="B161" s="235">
        <v>3775</v>
      </c>
      <c r="C161" s="230">
        <v>100</v>
      </c>
      <c r="D161" s="230"/>
      <c r="E161" s="236"/>
      <c r="F161" s="230"/>
      <c r="G161" s="237"/>
      <c r="H161" s="238"/>
      <c r="I161" s="233"/>
      <c r="J161" s="233"/>
      <c r="K161" s="238"/>
    </row>
    <row r="162" spans="1:11" ht="13.5" thickTop="1" thickBot="1" x14ac:dyDescent="0.25">
      <c r="A162" s="234" t="s">
        <v>686</v>
      </c>
      <c r="B162" s="235">
        <v>3780</v>
      </c>
      <c r="C162" s="230">
        <v>750</v>
      </c>
      <c r="D162" s="230"/>
      <c r="E162" s="230"/>
      <c r="F162" s="230"/>
      <c r="G162" s="230"/>
      <c r="H162" s="230"/>
      <c r="I162" s="233"/>
      <c r="J162" s="233"/>
      <c r="K162" s="230"/>
    </row>
    <row r="163" spans="1:11" ht="13.5" thickTop="1" thickBot="1" x14ac:dyDescent="0.25">
      <c r="A163" s="239" t="s">
        <v>71</v>
      </c>
      <c r="B163" s="240">
        <v>3815</v>
      </c>
      <c r="C163" s="241"/>
      <c r="D163" s="242"/>
      <c r="E163" s="242"/>
      <c r="F163" s="241"/>
      <c r="G163" s="243"/>
      <c r="H163" s="243"/>
      <c r="I163" s="243"/>
      <c r="J163" s="243"/>
      <c r="K163" s="243"/>
    </row>
    <row r="164" spans="1:11" ht="13.5" thickTop="1" thickBot="1" x14ac:dyDescent="0.25">
      <c r="A164" s="239" t="s">
        <v>391</v>
      </c>
      <c r="B164" s="244">
        <v>3825</v>
      </c>
      <c r="C164" s="241"/>
      <c r="D164" s="242"/>
      <c r="E164" s="242"/>
      <c r="F164" s="241"/>
      <c r="G164" s="243"/>
      <c r="H164" s="243"/>
      <c r="I164" s="243"/>
      <c r="J164" s="243"/>
      <c r="K164" s="243"/>
    </row>
    <row r="165" spans="1:11" ht="13.5" thickTop="1" thickBot="1" x14ac:dyDescent="0.25">
      <c r="A165" s="245" t="s">
        <v>44</v>
      </c>
      <c r="B165" s="240">
        <v>3920</v>
      </c>
      <c r="C165" s="242"/>
      <c r="D165" s="246"/>
      <c r="E165" s="243"/>
      <c r="F165" s="243"/>
      <c r="G165" s="243"/>
      <c r="H165" s="246"/>
      <c r="I165" s="243"/>
      <c r="J165" s="243"/>
      <c r="K165" s="231"/>
    </row>
    <row r="166" spans="1:11" ht="13.5" thickTop="1" thickBot="1" x14ac:dyDescent="0.25">
      <c r="A166" s="239" t="s">
        <v>17</v>
      </c>
      <c r="B166" s="240">
        <v>3925</v>
      </c>
      <c r="C166" s="231"/>
      <c r="D166" s="241"/>
      <c r="E166" s="231"/>
      <c r="F166" s="231"/>
      <c r="G166" s="243"/>
      <c r="H166" s="247"/>
      <c r="I166" s="243"/>
      <c r="J166" s="243"/>
      <c r="K166" s="246"/>
    </row>
    <row r="167" spans="1:11" ht="13.5" thickTop="1" thickBot="1" x14ac:dyDescent="0.25">
      <c r="A167" s="245" t="s">
        <v>443</v>
      </c>
      <c r="B167" s="248">
        <v>3999</v>
      </c>
      <c r="C167" s="236"/>
      <c r="D167" s="249"/>
      <c r="E167" s="236"/>
      <c r="F167" s="236"/>
      <c r="G167" s="250"/>
      <c r="H167" s="251"/>
      <c r="I167" s="252"/>
      <c r="J167" s="250"/>
      <c r="K167" s="251"/>
    </row>
    <row r="168" spans="1:11" ht="13.5" thickTop="1" thickBot="1" x14ac:dyDescent="0.25">
      <c r="A168" s="253" t="s">
        <v>117</v>
      </c>
      <c r="B168" s="479"/>
      <c r="C168" s="254">
        <f t="shared" ref="C168:K168" si="6">SUM(C131,C140,C144:C149,C154:C167)</f>
        <v>268719</v>
      </c>
      <c r="D168" s="254">
        <f t="shared" si="6"/>
        <v>0</v>
      </c>
      <c r="E168" s="254">
        <f t="shared" si="6"/>
        <v>0</v>
      </c>
      <c r="F168" s="254">
        <f t="shared" si="6"/>
        <v>91000</v>
      </c>
      <c r="G168" s="254">
        <f t="shared" si="6"/>
        <v>0</v>
      </c>
      <c r="H168" s="254">
        <f t="shared" si="6"/>
        <v>0</v>
      </c>
      <c r="I168" s="254">
        <f t="shared" si="6"/>
        <v>0</v>
      </c>
      <c r="J168" s="254">
        <f t="shared" si="6"/>
        <v>0</v>
      </c>
      <c r="K168" s="254">
        <f t="shared" si="6"/>
        <v>0</v>
      </c>
    </row>
    <row r="169" spans="1:11" ht="13.5" thickTop="1" thickBot="1" x14ac:dyDescent="0.25">
      <c r="A169" s="255" t="s">
        <v>519</v>
      </c>
      <c r="B169" s="256">
        <v>3000</v>
      </c>
      <c r="C169" s="257">
        <f t="shared" ref="C169:K169" si="7">SUM(C121,C168)</f>
        <v>818719</v>
      </c>
      <c r="D169" s="257">
        <f t="shared" si="7"/>
        <v>0</v>
      </c>
      <c r="E169" s="257">
        <f t="shared" si="7"/>
        <v>0</v>
      </c>
      <c r="F169" s="257">
        <f t="shared" si="7"/>
        <v>91000</v>
      </c>
      <c r="G169" s="257">
        <f t="shared" si="7"/>
        <v>0</v>
      </c>
      <c r="H169" s="257">
        <f t="shared" si="7"/>
        <v>0</v>
      </c>
      <c r="I169" s="257">
        <f t="shared" si="7"/>
        <v>0</v>
      </c>
      <c r="J169" s="257">
        <f t="shared" si="7"/>
        <v>0</v>
      </c>
      <c r="K169" s="257">
        <f t="shared" si="7"/>
        <v>0</v>
      </c>
    </row>
    <row r="170" spans="1:11" ht="16.7" customHeight="1" thickTop="1" x14ac:dyDescent="0.2">
      <c r="A170" s="258" t="s">
        <v>729</v>
      </c>
      <c r="B170" s="480"/>
      <c r="C170" s="259"/>
      <c r="D170" s="259"/>
      <c r="E170" s="259"/>
      <c r="F170" s="259"/>
      <c r="G170" s="260"/>
      <c r="H170" s="260"/>
      <c r="I170" s="260"/>
      <c r="J170" s="260"/>
      <c r="K170" s="261"/>
    </row>
    <row r="171" spans="1:11" ht="24" customHeight="1" x14ac:dyDescent="0.2">
      <c r="A171" s="1759" t="s">
        <v>886</v>
      </c>
      <c r="B171" s="1760"/>
      <c r="C171" s="262"/>
      <c r="D171" s="263"/>
      <c r="E171" s="263"/>
      <c r="F171" s="263"/>
      <c r="G171" s="264"/>
      <c r="H171" s="264"/>
      <c r="I171" s="264"/>
      <c r="J171" s="264"/>
      <c r="K171" s="265"/>
    </row>
    <row r="172" spans="1:11" ht="12" x14ac:dyDescent="0.2">
      <c r="A172" s="266" t="s">
        <v>279</v>
      </c>
      <c r="B172" s="267">
        <v>4001</v>
      </c>
      <c r="C172" s="268"/>
      <c r="D172" s="268"/>
      <c r="E172" s="269"/>
      <c r="F172" s="268"/>
      <c r="G172" s="270"/>
      <c r="H172" s="270"/>
      <c r="I172" s="270"/>
      <c r="J172" s="270"/>
      <c r="K172" s="270"/>
    </row>
    <row r="173" spans="1:11" ht="22.5" x14ac:dyDescent="0.2">
      <c r="A173" s="271" t="s">
        <v>520</v>
      </c>
      <c r="B173" s="272">
        <v>4009</v>
      </c>
      <c r="C173" s="268"/>
      <c r="D173" s="268"/>
      <c r="E173" s="269"/>
      <c r="F173" s="268"/>
      <c r="G173" s="270"/>
      <c r="H173" s="270"/>
      <c r="I173" s="270"/>
      <c r="J173" s="270"/>
      <c r="K173" s="270"/>
    </row>
    <row r="174" spans="1:11" ht="13.5" thickBot="1" x14ac:dyDescent="0.25">
      <c r="A174" s="1761" t="s">
        <v>393</v>
      </c>
      <c r="B174" s="1762"/>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
      <c r="A175" s="1759" t="s">
        <v>887</v>
      </c>
      <c r="B175" s="1760"/>
      <c r="C175" s="274"/>
      <c r="D175" s="275"/>
      <c r="E175" s="275"/>
      <c r="F175" s="275"/>
      <c r="G175" s="276"/>
      <c r="H175" s="276"/>
      <c r="I175" s="276"/>
      <c r="J175" s="276"/>
      <c r="K175" s="276"/>
    </row>
    <row r="176" spans="1:11" ht="12" x14ac:dyDescent="0.2">
      <c r="A176" s="277" t="s">
        <v>281</v>
      </c>
      <c r="B176" s="267">
        <v>4045</v>
      </c>
      <c r="C176" s="268"/>
      <c r="D176" s="275"/>
      <c r="E176" s="275"/>
      <c r="F176" s="275"/>
      <c r="G176" s="276"/>
      <c r="H176" s="276"/>
      <c r="I176" s="276"/>
      <c r="J176" s="276"/>
      <c r="K176" s="276"/>
    </row>
    <row r="177" spans="1:11" ht="12" x14ac:dyDescent="0.2">
      <c r="A177" s="277" t="s">
        <v>282</v>
      </c>
      <c r="B177" s="267">
        <v>4050</v>
      </c>
      <c r="C177" s="268"/>
      <c r="D177" s="268"/>
      <c r="E177" s="275"/>
      <c r="F177" s="275"/>
      <c r="G177" s="276"/>
      <c r="H177" s="270"/>
      <c r="I177" s="276"/>
      <c r="J177" s="276"/>
      <c r="K177" s="276"/>
    </row>
    <row r="178" spans="1:11" ht="12" x14ac:dyDescent="0.2">
      <c r="A178" s="277" t="s">
        <v>283</v>
      </c>
      <c r="B178" s="267">
        <v>4060</v>
      </c>
      <c r="C178" s="268"/>
      <c r="D178" s="268"/>
      <c r="E178" s="278"/>
      <c r="F178" s="268"/>
      <c r="G178" s="270"/>
      <c r="H178" s="270"/>
      <c r="I178" s="276"/>
      <c r="J178" s="276"/>
      <c r="K178" s="279"/>
    </row>
    <row r="179" spans="1:11" ht="22.5" x14ac:dyDescent="0.2">
      <c r="A179" s="280" t="s">
        <v>888</v>
      </c>
      <c r="B179" s="272">
        <v>4090</v>
      </c>
      <c r="C179" s="281"/>
      <c r="D179" s="281"/>
      <c r="E179" s="278"/>
      <c r="F179" s="281"/>
      <c r="G179" s="282"/>
      <c r="H179" s="282"/>
      <c r="I179" s="276"/>
      <c r="J179" s="276"/>
      <c r="K179" s="270"/>
    </row>
    <row r="180" spans="1:11" ht="12.75" thickBot="1" x14ac:dyDescent="0.25">
      <c r="A180" s="283" t="s">
        <v>809</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
      <c r="A181" s="1763" t="s">
        <v>889</v>
      </c>
      <c r="B181" s="1764"/>
      <c r="C181" s="275"/>
      <c r="D181" s="275"/>
      <c r="E181" s="278"/>
      <c r="F181" s="275"/>
      <c r="G181" s="276"/>
      <c r="H181" s="276"/>
      <c r="I181" s="276"/>
      <c r="J181" s="276"/>
      <c r="K181" s="276"/>
    </row>
    <row r="182" spans="1:11" ht="15.75" customHeight="1" x14ac:dyDescent="0.2">
      <c r="A182" s="473" t="s">
        <v>773</v>
      </c>
      <c r="B182" s="285"/>
      <c r="C182" s="275"/>
      <c r="D182" s="275"/>
      <c r="E182" s="278"/>
      <c r="F182" s="275"/>
      <c r="G182" s="276"/>
      <c r="H182" s="276"/>
      <c r="I182" s="276"/>
      <c r="J182" s="276"/>
      <c r="K182" s="276"/>
    </row>
    <row r="183" spans="1:11" ht="12" x14ac:dyDescent="0.2">
      <c r="A183" s="266" t="s">
        <v>774</v>
      </c>
      <c r="B183" s="286">
        <v>4100</v>
      </c>
      <c r="C183" s="268"/>
      <c r="D183" s="268"/>
      <c r="E183" s="275"/>
      <c r="F183" s="268"/>
      <c r="G183" s="270"/>
      <c r="H183" s="276"/>
      <c r="I183" s="276"/>
      <c r="J183" s="276"/>
      <c r="K183" s="276"/>
    </row>
    <row r="184" spans="1:11" ht="12" x14ac:dyDescent="0.2">
      <c r="A184" s="266" t="s">
        <v>775</v>
      </c>
      <c r="B184" s="287" t="s">
        <v>595</v>
      </c>
      <c r="C184" s="269"/>
      <c r="D184" s="269"/>
      <c r="E184" s="275"/>
      <c r="F184" s="269"/>
      <c r="G184" s="270"/>
      <c r="H184" s="276"/>
      <c r="I184" s="276"/>
      <c r="J184" s="276"/>
      <c r="K184" s="276"/>
    </row>
    <row r="185" spans="1:11" ht="12" x14ac:dyDescent="0.2">
      <c r="A185" s="266" t="s">
        <v>776</v>
      </c>
      <c r="B185" s="287" t="s">
        <v>596</v>
      </c>
      <c r="C185" s="269"/>
      <c r="D185" s="269"/>
      <c r="E185" s="275"/>
      <c r="F185" s="269"/>
      <c r="G185" s="270"/>
      <c r="H185" s="276"/>
      <c r="I185" s="276"/>
      <c r="J185" s="276"/>
      <c r="K185" s="276"/>
    </row>
    <row r="186" spans="1:11" ht="12" x14ac:dyDescent="0.2">
      <c r="A186" s="266" t="s">
        <v>777</v>
      </c>
      <c r="B186" s="287" t="s">
        <v>597</v>
      </c>
      <c r="C186" s="269"/>
      <c r="D186" s="269"/>
      <c r="E186" s="275"/>
      <c r="F186" s="269"/>
      <c r="G186" s="270"/>
      <c r="H186" s="276"/>
      <c r="I186" s="276"/>
      <c r="J186" s="276"/>
      <c r="K186" s="276"/>
    </row>
    <row r="187" spans="1:11" ht="12.75" thickBot="1" x14ac:dyDescent="0.25">
      <c r="A187" s="288" t="s">
        <v>778</v>
      </c>
      <c r="B187" s="134"/>
      <c r="C187" s="273">
        <f>SUM(C183:C186)</f>
        <v>0</v>
      </c>
      <c r="D187" s="273">
        <f>SUM(D183:D186)</f>
        <v>0</v>
      </c>
      <c r="E187" s="275"/>
      <c r="F187" s="273">
        <f>SUM(F183:F186)</f>
        <v>0</v>
      </c>
      <c r="G187" s="273">
        <f>SUM(G183:G186)</f>
        <v>0</v>
      </c>
      <c r="H187" s="276"/>
      <c r="I187" s="276"/>
      <c r="J187" s="276"/>
      <c r="K187" s="276"/>
    </row>
    <row r="188" spans="1:11" ht="15.75" customHeight="1" thickTop="1" x14ac:dyDescent="0.2">
      <c r="A188" s="471" t="s">
        <v>591</v>
      </c>
      <c r="B188" s="289"/>
      <c r="C188" s="290"/>
      <c r="D188" s="275"/>
      <c r="E188" s="275"/>
      <c r="F188" s="275"/>
      <c r="G188" s="275"/>
      <c r="H188" s="276"/>
      <c r="I188" s="276"/>
      <c r="J188" s="276"/>
      <c r="K188" s="276"/>
    </row>
    <row r="189" spans="1:11" ht="12" x14ac:dyDescent="0.2">
      <c r="A189" s="291" t="s">
        <v>687</v>
      </c>
      <c r="B189" s="292" t="s">
        <v>537</v>
      </c>
      <c r="C189" s="269"/>
      <c r="D189" s="275"/>
      <c r="E189" s="275"/>
      <c r="F189" s="275"/>
      <c r="G189" s="269"/>
      <c r="H189" s="276"/>
      <c r="I189" s="276"/>
      <c r="J189" s="276"/>
      <c r="K189" s="276"/>
    </row>
    <row r="190" spans="1:11" ht="12" x14ac:dyDescent="0.2">
      <c r="A190" s="293" t="s">
        <v>410</v>
      </c>
      <c r="B190" s="294">
        <v>4210</v>
      </c>
      <c r="C190" s="295">
        <v>110000</v>
      </c>
      <c r="D190" s="296"/>
      <c r="E190" s="296"/>
      <c r="F190" s="296"/>
      <c r="G190" s="297"/>
      <c r="H190" s="298"/>
      <c r="I190" s="298"/>
      <c r="J190" s="298"/>
      <c r="K190" s="298"/>
    </row>
    <row r="191" spans="1:11" ht="12" x14ac:dyDescent="0.2">
      <c r="A191" s="293" t="s">
        <v>85</v>
      </c>
      <c r="B191" s="294">
        <v>4215</v>
      </c>
      <c r="C191" s="299"/>
      <c r="D191" s="296"/>
      <c r="E191" s="296"/>
      <c r="F191" s="296"/>
      <c r="G191" s="300"/>
      <c r="H191" s="298"/>
      <c r="I191" s="298"/>
      <c r="J191" s="298"/>
      <c r="K191" s="298"/>
    </row>
    <row r="192" spans="1:11" ht="12" x14ac:dyDescent="0.2">
      <c r="A192" s="293" t="s">
        <v>86</v>
      </c>
      <c r="B192" s="294">
        <v>4220</v>
      </c>
      <c r="C192" s="299"/>
      <c r="D192" s="296"/>
      <c r="E192" s="296"/>
      <c r="F192" s="296"/>
      <c r="G192" s="300"/>
      <c r="H192" s="298"/>
      <c r="I192" s="298"/>
      <c r="J192" s="298"/>
      <c r="K192" s="298"/>
    </row>
    <row r="193" spans="1:11" ht="12" x14ac:dyDescent="0.2">
      <c r="A193" s="293" t="s">
        <v>18</v>
      </c>
      <c r="B193" s="294">
        <v>4225</v>
      </c>
      <c r="C193" s="299"/>
      <c r="D193" s="296"/>
      <c r="E193" s="296"/>
      <c r="F193" s="296"/>
      <c r="G193" s="300"/>
      <c r="H193" s="298"/>
      <c r="I193" s="298"/>
      <c r="J193" s="298"/>
      <c r="K193" s="298"/>
    </row>
    <row r="194" spans="1:11" ht="12" x14ac:dyDescent="0.2">
      <c r="A194" s="293" t="s">
        <v>688</v>
      </c>
      <c r="B194" s="294">
        <v>4226</v>
      </c>
      <c r="C194" s="299"/>
      <c r="D194" s="296"/>
      <c r="E194" s="296"/>
      <c r="F194" s="296"/>
      <c r="G194" s="300"/>
      <c r="H194" s="298"/>
      <c r="I194" s="298"/>
      <c r="J194" s="298"/>
      <c r="K194" s="298"/>
    </row>
    <row r="195" spans="1:11" ht="12" x14ac:dyDescent="0.2">
      <c r="A195" s="293" t="s">
        <v>46</v>
      </c>
      <c r="B195" s="294">
        <v>4240</v>
      </c>
      <c r="C195" s="301"/>
      <c r="D195" s="296"/>
      <c r="E195" s="296"/>
      <c r="F195" s="296"/>
      <c r="G195" s="302"/>
      <c r="H195" s="298"/>
      <c r="I195" s="298"/>
      <c r="J195" s="298"/>
      <c r="K195" s="298"/>
    </row>
    <row r="196" spans="1:11" ht="12" x14ac:dyDescent="0.2">
      <c r="A196" s="293" t="s">
        <v>344</v>
      </c>
      <c r="B196" s="294">
        <v>4299</v>
      </c>
      <c r="C196" s="299"/>
      <c r="D196" s="296"/>
      <c r="E196" s="296"/>
      <c r="F196" s="296"/>
      <c r="G196" s="300"/>
      <c r="H196" s="298"/>
      <c r="I196" s="298"/>
      <c r="J196" s="298"/>
      <c r="K196" s="298"/>
    </row>
    <row r="197" spans="1:11" ht="12.75" thickBot="1" x14ac:dyDescent="0.25">
      <c r="A197" s="303" t="s">
        <v>108</v>
      </c>
      <c r="B197" s="304"/>
      <c r="C197" s="273">
        <f>SUM(C189:C196)</f>
        <v>110000</v>
      </c>
      <c r="D197" s="296"/>
      <c r="E197" s="296"/>
      <c r="F197" s="296"/>
      <c r="G197" s="305">
        <f>SUM(G189:G196)</f>
        <v>0</v>
      </c>
      <c r="H197" s="298"/>
      <c r="I197" s="298"/>
      <c r="J197" s="298"/>
      <c r="K197" s="298"/>
    </row>
    <row r="198" spans="1:11" ht="15.75" customHeight="1" thickTop="1" x14ac:dyDescent="0.2">
      <c r="A198" s="471" t="s">
        <v>538</v>
      </c>
      <c r="B198" s="306"/>
      <c r="C198" s="275"/>
      <c r="D198" s="296"/>
      <c r="E198" s="296"/>
      <c r="F198" s="296"/>
      <c r="G198" s="298"/>
      <c r="H198" s="298"/>
      <c r="I198" s="298"/>
      <c r="J198" s="298"/>
      <c r="K198" s="298"/>
    </row>
    <row r="199" spans="1:11" ht="12" x14ac:dyDescent="0.2">
      <c r="A199" s="293" t="s">
        <v>89</v>
      </c>
      <c r="B199" s="294">
        <v>4300</v>
      </c>
      <c r="C199" s="299">
        <v>140006</v>
      </c>
      <c r="D199" s="299"/>
      <c r="E199" s="296"/>
      <c r="F199" s="299"/>
      <c r="G199" s="300"/>
      <c r="H199" s="298"/>
      <c r="I199" s="298"/>
      <c r="J199" s="298"/>
      <c r="K199" s="298"/>
    </row>
    <row r="200" spans="1:11" ht="12" x14ac:dyDescent="0.2">
      <c r="A200" s="293" t="s">
        <v>90</v>
      </c>
      <c r="B200" s="294">
        <v>4305</v>
      </c>
      <c r="C200" s="299"/>
      <c r="D200" s="299"/>
      <c r="E200" s="296"/>
      <c r="F200" s="299"/>
      <c r="G200" s="300"/>
      <c r="H200" s="298"/>
      <c r="I200" s="298"/>
      <c r="J200" s="298"/>
      <c r="K200" s="298"/>
    </row>
    <row r="201" spans="1:11" ht="12" x14ac:dyDescent="0.2">
      <c r="A201" s="293" t="s">
        <v>577</v>
      </c>
      <c r="B201" s="294">
        <v>4340</v>
      </c>
      <c r="C201" s="299"/>
      <c r="D201" s="299"/>
      <c r="E201" s="296"/>
      <c r="F201" s="299"/>
      <c r="G201" s="300"/>
      <c r="H201" s="298"/>
      <c r="I201" s="298"/>
      <c r="J201" s="298"/>
      <c r="K201" s="298"/>
    </row>
    <row r="202" spans="1:11" ht="12" x14ac:dyDescent="0.2">
      <c r="A202" s="293" t="s">
        <v>404</v>
      </c>
      <c r="B202" s="294">
        <v>4399</v>
      </c>
      <c r="C202" s="299"/>
      <c r="D202" s="299"/>
      <c r="E202" s="296"/>
      <c r="F202" s="299"/>
      <c r="G202" s="300"/>
      <c r="H202" s="298"/>
      <c r="I202" s="298"/>
      <c r="J202" s="298"/>
      <c r="K202" s="298"/>
    </row>
    <row r="203" spans="1:11" ht="12.75" thickBot="1" x14ac:dyDescent="0.25">
      <c r="A203" s="307" t="s">
        <v>118</v>
      </c>
      <c r="B203" s="308"/>
      <c r="C203" s="309">
        <f>SUM(C199:C202)</f>
        <v>140006</v>
      </c>
      <c r="D203" s="309">
        <f>SUM(D199:D202)</f>
        <v>0</v>
      </c>
      <c r="E203" s="296"/>
      <c r="F203" s="309">
        <f>SUM(F199:F202)</f>
        <v>0</v>
      </c>
      <c r="G203" s="309">
        <f>SUM(G199:G202)</f>
        <v>0</v>
      </c>
      <c r="H203" s="298"/>
      <c r="I203" s="298"/>
      <c r="J203" s="298"/>
      <c r="K203" s="298"/>
    </row>
    <row r="204" spans="1:11" ht="15.75" customHeight="1" thickTop="1" x14ac:dyDescent="0.2">
      <c r="A204" s="471" t="s">
        <v>539</v>
      </c>
      <c r="B204" s="310"/>
      <c r="C204" s="311"/>
      <c r="D204" s="311"/>
      <c r="E204" s="296"/>
      <c r="F204" s="311"/>
      <c r="G204" s="311"/>
      <c r="H204" s="298"/>
      <c r="I204" s="298"/>
      <c r="J204" s="298"/>
      <c r="K204" s="298"/>
    </row>
    <row r="205" spans="1:11" ht="12" x14ac:dyDescent="0.2">
      <c r="A205" s="312" t="s">
        <v>764</v>
      </c>
      <c r="B205" s="294">
        <v>4400</v>
      </c>
      <c r="C205" s="313">
        <v>-10000</v>
      </c>
      <c r="D205" s="313"/>
      <c r="E205" s="296"/>
      <c r="F205" s="313"/>
      <c r="G205" s="297"/>
      <c r="H205" s="298"/>
      <c r="I205" s="298"/>
      <c r="J205" s="298"/>
      <c r="K205" s="298"/>
    </row>
    <row r="206" spans="1:11" ht="12" x14ac:dyDescent="0.2">
      <c r="A206" s="314" t="s">
        <v>779</v>
      </c>
      <c r="B206" s="201">
        <v>4421</v>
      </c>
      <c r="C206" s="301"/>
      <c r="D206" s="301"/>
      <c r="E206" s="296"/>
      <c r="F206" s="301"/>
      <c r="G206" s="300"/>
      <c r="H206" s="298"/>
      <c r="I206" s="298"/>
      <c r="J206" s="298"/>
      <c r="K206" s="298"/>
    </row>
    <row r="207" spans="1:11" ht="12" x14ac:dyDescent="0.2">
      <c r="A207" s="312" t="s">
        <v>493</v>
      </c>
      <c r="B207" s="294">
        <v>4499</v>
      </c>
      <c r="C207" s="301"/>
      <c r="D207" s="301"/>
      <c r="E207" s="296"/>
      <c r="F207" s="301"/>
      <c r="G207" s="300"/>
      <c r="H207" s="298"/>
      <c r="I207" s="298"/>
      <c r="J207" s="298"/>
      <c r="K207" s="298"/>
    </row>
    <row r="208" spans="1:11" ht="12.75" thickBot="1" x14ac:dyDescent="0.25">
      <c r="A208" s="315" t="s">
        <v>119</v>
      </c>
      <c r="B208" s="316"/>
      <c r="C208" s="317">
        <f>SUM(C205:C207)</f>
        <v>-10000</v>
      </c>
      <c r="D208" s="317">
        <f>SUM(D205:D207)</f>
        <v>0</v>
      </c>
      <c r="E208" s="318"/>
      <c r="F208" s="317">
        <f>SUM(F205:F207)</f>
        <v>0</v>
      </c>
      <c r="G208" s="317">
        <f>SUM(G205:G207)</f>
        <v>0</v>
      </c>
      <c r="H208" s="319"/>
      <c r="I208" s="319"/>
      <c r="J208" s="319"/>
      <c r="K208" s="319"/>
    </row>
    <row r="209" spans="1:11" ht="15.75" customHeight="1" thickTop="1" x14ac:dyDescent="0.2">
      <c r="A209" s="474" t="s">
        <v>533</v>
      </c>
      <c r="B209" s="320"/>
      <c r="C209" s="321"/>
      <c r="D209" s="321"/>
      <c r="E209" s="318"/>
      <c r="F209" s="321"/>
      <c r="G209" s="321"/>
      <c r="H209" s="319"/>
      <c r="I209" s="319"/>
      <c r="J209" s="319"/>
      <c r="K209" s="319"/>
    </row>
    <row r="210" spans="1:11" ht="12" x14ac:dyDescent="0.2">
      <c r="A210" s="322" t="s">
        <v>21</v>
      </c>
      <c r="B210" s="323" t="s">
        <v>409</v>
      </c>
      <c r="C210" s="324"/>
      <c r="D210" s="324"/>
      <c r="E210" s="318"/>
      <c r="F210" s="324"/>
      <c r="G210" s="325"/>
      <c r="H210" s="319"/>
      <c r="I210" s="319"/>
      <c r="J210" s="319"/>
      <c r="K210" s="319"/>
    </row>
    <row r="211" spans="1:11" ht="12" x14ac:dyDescent="0.2">
      <c r="A211" s="326" t="s">
        <v>19</v>
      </c>
      <c r="B211" s="327">
        <v>4605</v>
      </c>
      <c r="C211" s="328"/>
      <c r="D211" s="328"/>
      <c r="E211" s="318"/>
      <c r="F211" s="328"/>
      <c r="G211" s="329"/>
      <c r="H211" s="319"/>
      <c r="I211" s="319"/>
      <c r="J211" s="319"/>
      <c r="K211" s="319"/>
    </row>
    <row r="212" spans="1:11" ht="12" x14ac:dyDescent="0.2">
      <c r="A212" s="322" t="s">
        <v>689</v>
      </c>
      <c r="B212" s="327">
        <v>4620</v>
      </c>
      <c r="C212" s="328"/>
      <c r="D212" s="328"/>
      <c r="E212" s="318"/>
      <c r="F212" s="328"/>
      <c r="G212" s="329"/>
      <c r="H212" s="319"/>
      <c r="I212" s="319"/>
      <c r="J212" s="319"/>
      <c r="K212" s="319"/>
    </row>
    <row r="213" spans="1:11" ht="12" x14ac:dyDescent="0.2">
      <c r="A213" s="330" t="s">
        <v>22</v>
      </c>
      <c r="B213" s="331">
        <v>4625</v>
      </c>
      <c r="C213" s="332">
        <v>-24000</v>
      </c>
      <c r="D213" s="332"/>
      <c r="E213" s="333"/>
      <c r="F213" s="332"/>
      <c r="G213" s="334"/>
      <c r="H213" s="335"/>
      <c r="I213" s="335"/>
      <c r="J213" s="335"/>
      <c r="K213" s="335"/>
    </row>
    <row r="214" spans="1:11" ht="12" x14ac:dyDescent="0.2">
      <c r="A214" s="330" t="s">
        <v>23</v>
      </c>
      <c r="B214" s="331">
        <v>4630</v>
      </c>
      <c r="C214" s="332"/>
      <c r="D214" s="332"/>
      <c r="E214" s="333"/>
      <c r="F214" s="332"/>
      <c r="G214" s="334"/>
      <c r="H214" s="335"/>
      <c r="I214" s="335"/>
      <c r="J214" s="335"/>
      <c r="K214" s="335"/>
    </row>
    <row r="215" spans="1:11" ht="12" x14ac:dyDescent="0.2">
      <c r="A215" s="336" t="s">
        <v>20</v>
      </c>
      <c r="B215" s="331">
        <v>4699</v>
      </c>
      <c r="C215" s="332"/>
      <c r="D215" s="332"/>
      <c r="E215" s="333"/>
      <c r="F215" s="332"/>
      <c r="G215" s="334"/>
      <c r="H215" s="335"/>
      <c r="I215" s="335"/>
      <c r="J215" s="335"/>
      <c r="K215" s="335"/>
    </row>
    <row r="216" spans="1:11" ht="12.75" thickBot="1" x14ac:dyDescent="0.25">
      <c r="A216" s="337" t="s">
        <v>120</v>
      </c>
      <c r="B216" s="481"/>
      <c r="C216" s="338">
        <f>SUM(C210:C215)</f>
        <v>-24000</v>
      </c>
      <c r="D216" s="338">
        <f>SUM(D210:D215)</f>
        <v>0</v>
      </c>
      <c r="E216" s="333"/>
      <c r="F216" s="338">
        <f>SUM(F210:F215)</f>
        <v>0</v>
      </c>
      <c r="G216" s="338">
        <f>SUM(G210:G215)</f>
        <v>0</v>
      </c>
      <c r="H216" s="335"/>
      <c r="I216" s="335"/>
      <c r="J216" s="335"/>
      <c r="K216" s="335"/>
    </row>
    <row r="217" spans="1:11" ht="15.75" customHeight="1" thickTop="1" x14ac:dyDescent="0.2">
      <c r="A217" s="471" t="s">
        <v>402</v>
      </c>
      <c r="B217" s="339"/>
      <c r="C217" s="340"/>
      <c r="D217" s="340"/>
      <c r="E217" s="333"/>
      <c r="F217" s="333"/>
      <c r="G217" s="340"/>
      <c r="H217" s="335"/>
      <c r="I217" s="335"/>
      <c r="J217" s="335"/>
      <c r="K217" s="335"/>
    </row>
    <row r="218" spans="1:11" ht="12" x14ac:dyDescent="0.2">
      <c r="A218" s="341" t="s">
        <v>24</v>
      </c>
      <c r="B218" s="342">
        <v>4770</v>
      </c>
      <c r="C218" s="343"/>
      <c r="D218" s="343"/>
      <c r="E218" s="344"/>
      <c r="F218" s="344"/>
      <c r="G218" s="345"/>
      <c r="H218" s="346"/>
      <c r="I218" s="346"/>
      <c r="J218" s="346"/>
      <c r="K218" s="346"/>
    </row>
    <row r="219" spans="1:11" ht="12" x14ac:dyDescent="0.2">
      <c r="A219" s="341" t="s">
        <v>403</v>
      </c>
      <c r="B219" s="347">
        <v>4799</v>
      </c>
      <c r="C219" s="343"/>
      <c r="D219" s="343"/>
      <c r="E219" s="344"/>
      <c r="F219" s="344"/>
      <c r="G219" s="343"/>
      <c r="H219" s="346"/>
      <c r="I219" s="346"/>
      <c r="J219" s="346"/>
      <c r="K219" s="346"/>
    </row>
    <row r="220" spans="1:11" ht="12.75" thickBot="1" x14ac:dyDescent="0.25">
      <c r="A220" s="348" t="s">
        <v>125</v>
      </c>
      <c r="B220" s="349"/>
      <c r="C220" s="350">
        <f>SUM(C218:C219)</f>
        <v>0</v>
      </c>
      <c r="D220" s="350">
        <f>SUM(D218:D219)</f>
        <v>0</v>
      </c>
      <c r="E220" s="344"/>
      <c r="F220" s="344"/>
      <c r="G220" s="350">
        <f>SUM(G218:G219)</f>
        <v>0</v>
      </c>
      <c r="H220" s="346"/>
      <c r="I220" s="346"/>
      <c r="J220" s="346"/>
      <c r="K220" s="346"/>
    </row>
    <row r="221" spans="1:11" ht="13.5" thickTop="1" thickBot="1" x14ac:dyDescent="0.25">
      <c r="A221" s="351" t="s">
        <v>457</v>
      </c>
      <c r="B221" s="352">
        <v>4810</v>
      </c>
      <c r="C221" s="353"/>
      <c r="D221" s="353"/>
      <c r="E221" s="344"/>
      <c r="F221" s="344"/>
      <c r="G221" s="354"/>
      <c r="H221" s="346"/>
      <c r="I221" s="346"/>
      <c r="J221" s="346"/>
      <c r="K221" s="346"/>
    </row>
    <row r="222" spans="1:11" ht="12.75" thickTop="1" x14ac:dyDescent="0.2">
      <c r="A222" s="351" t="s">
        <v>554</v>
      </c>
      <c r="B222" s="352">
        <v>4850</v>
      </c>
      <c r="C222" s="355"/>
      <c r="D222" s="355"/>
      <c r="E222" s="345"/>
      <c r="F222" s="345"/>
      <c r="G222" s="356"/>
      <c r="H222" s="345"/>
      <c r="I222" s="346"/>
      <c r="J222" s="345"/>
      <c r="K222" s="345"/>
    </row>
    <row r="223" spans="1:11" ht="12" x14ac:dyDescent="0.2">
      <c r="A223" s="351" t="s">
        <v>555</v>
      </c>
      <c r="B223" s="352">
        <v>4851</v>
      </c>
      <c r="C223" s="343"/>
      <c r="D223" s="343"/>
      <c r="E223" s="357"/>
      <c r="F223" s="345"/>
      <c r="G223" s="345"/>
      <c r="H223" s="357"/>
      <c r="I223" s="346"/>
      <c r="J223" s="357"/>
      <c r="K223" s="357"/>
    </row>
    <row r="224" spans="1:11" ht="12" x14ac:dyDescent="0.2">
      <c r="A224" s="351" t="s">
        <v>556</v>
      </c>
      <c r="B224" s="352">
        <v>4852</v>
      </c>
      <c r="C224" s="343"/>
      <c r="D224" s="343"/>
      <c r="E224" s="345"/>
      <c r="F224" s="345"/>
      <c r="G224" s="345"/>
      <c r="H224" s="345"/>
      <c r="I224" s="346"/>
      <c r="J224" s="345"/>
      <c r="K224" s="345"/>
    </row>
    <row r="225" spans="1:11" ht="12" x14ac:dyDescent="0.2">
      <c r="A225" s="351" t="s">
        <v>557</v>
      </c>
      <c r="B225" s="352">
        <v>4853</v>
      </c>
      <c r="C225" s="343"/>
      <c r="D225" s="343"/>
      <c r="E225" s="345"/>
      <c r="F225" s="345"/>
      <c r="G225" s="345"/>
      <c r="H225" s="345"/>
      <c r="I225" s="346"/>
      <c r="J225" s="345"/>
      <c r="K225" s="345"/>
    </row>
    <row r="226" spans="1:11" ht="12" x14ac:dyDescent="0.2">
      <c r="A226" s="351" t="s">
        <v>558</v>
      </c>
      <c r="B226" s="352">
        <v>4854</v>
      </c>
      <c r="C226" s="343"/>
      <c r="D226" s="343"/>
      <c r="E226" s="345"/>
      <c r="F226" s="345"/>
      <c r="G226" s="345"/>
      <c r="H226" s="345"/>
      <c r="I226" s="346"/>
      <c r="J226" s="345"/>
      <c r="K226" s="345"/>
    </row>
    <row r="227" spans="1:11" ht="12" x14ac:dyDescent="0.2">
      <c r="A227" s="351" t="s">
        <v>568</v>
      </c>
      <c r="B227" s="352">
        <v>4855</v>
      </c>
      <c r="C227" s="343"/>
      <c r="D227" s="343"/>
      <c r="E227" s="345"/>
      <c r="F227" s="345"/>
      <c r="G227" s="345"/>
      <c r="H227" s="345"/>
      <c r="I227" s="346"/>
      <c r="J227" s="345"/>
      <c r="K227" s="345"/>
    </row>
    <row r="228" spans="1:11" ht="12" x14ac:dyDescent="0.2">
      <c r="A228" s="351" t="s">
        <v>559</v>
      </c>
      <c r="B228" s="352">
        <v>4856</v>
      </c>
      <c r="C228" s="343"/>
      <c r="D228" s="343"/>
      <c r="E228" s="345"/>
      <c r="F228" s="345"/>
      <c r="G228" s="345"/>
      <c r="H228" s="345"/>
      <c r="I228" s="346"/>
      <c r="J228" s="345"/>
      <c r="K228" s="345"/>
    </row>
    <row r="229" spans="1:11" ht="12" x14ac:dyDescent="0.2">
      <c r="A229" s="351" t="s">
        <v>560</v>
      </c>
      <c r="B229" s="352">
        <v>4857</v>
      </c>
      <c r="C229" s="343"/>
      <c r="D229" s="343"/>
      <c r="E229" s="345"/>
      <c r="F229" s="345"/>
      <c r="G229" s="345"/>
      <c r="H229" s="345"/>
      <c r="I229" s="346"/>
      <c r="J229" s="345"/>
      <c r="K229" s="345"/>
    </row>
    <row r="230" spans="1:11" ht="12" x14ac:dyDescent="0.2">
      <c r="A230" s="351" t="s">
        <v>395</v>
      </c>
      <c r="B230" s="352">
        <v>4860</v>
      </c>
      <c r="C230" s="343"/>
      <c r="D230" s="343"/>
      <c r="E230" s="345"/>
      <c r="F230" s="345"/>
      <c r="G230" s="345"/>
      <c r="H230" s="345"/>
      <c r="I230" s="346"/>
      <c r="J230" s="345"/>
      <c r="K230" s="345"/>
    </row>
    <row r="231" spans="1:11" ht="12" x14ac:dyDescent="0.2">
      <c r="A231" s="351" t="s">
        <v>561</v>
      </c>
      <c r="B231" s="352">
        <v>4861</v>
      </c>
      <c r="C231" s="343"/>
      <c r="D231" s="343"/>
      <c r="E231" s="345"/>
      <c r="F231" s="345"/>
      <c r="G231" s="345"/>
      <c r="H231" s="345"/>
      <c r="I231" s="346"/>
      <c r="J231" s="345"/>
      <c r="K231" s="345"/>
    </row>
    <row r="232" spans="1:11" ht="12" x14ac:dyDescent="0.2">
      <c r="A232" s="358" t="s">
        <v>394</v>
      </c>
      <c r="B232" s="347">
        <v>4862</v>
      </c>
      <c r="C232" s="359"/>
      <c r="D232" s="359"/>
      <c r="E232" s="360"/>
      <c r="F232" s="361"/>
      <c r="G232" s="361"/>
      <c r="H232" s="360"/>
      <c r="I232" s="346"/>
      <c r="J232" s="360"/>
      <c r="K232" s="360"/>
    </row>
    <row r="233" spans="1:11" ht="12" x14ac:dyDescent="0.2">
      <c r="A233" s="358" t="s">
        <v>562</v>
      </c>
      <c r="B233" s="347">
        <v>4863</v>
      </c>
      <c r="C233" s="359"/>
      <c r="D233" s="359"/>
      <c r="E233" s="362"/>
      <c r="F233" s="360"/>
      <c r="G233" s="360"/>
      <c r="H233" s="362"/>
      <c r="I233" s="346"/>
      <c r="J233" s="362"/>
      <c r="K233" s="362"/>
    </row>
    <row r="234" spans="1:11" ht="12" x14ac:dyDescent="0.2">
      <c r="A234" s="358" t="s">
        <v>569</v>
      </c>
      <c r="B234" s="347">
        <v>4864</v>
      </c>
      <c r="C234" s="359"/>
      <c r="D234" s="359"/>
      <c r="E234" s="361"/>
      <c r="F234" s="361"/>
      <c r="G234" s="361"/>
      <c r="H234" s="361"/>
      <c r="I234" s="346"/>
      <c r="J234" s="361"/>
      <c r="K234" s="361"/>
    </row>
    <row r="235" spans="1:11" ht="12" x14ac:dyDescent="0.2">
      <c r="A235" s="358" t="s">
        <v>570</v>
      </c>
      <c r="B235" s="347">
        <v>4865</v>
      </c>
      <c r="C235" s="359"/>
      <c r="D235" s="359"/>
      <c r="E235" s="361"/>
      <c r="F235" s="361"/>
      <c r="G235" s="361"/>
      <c r="H235" s="361"/>
      <c r="I235" s="346"/>
      <c r="J235" s="361"/>
      <c r="K235" s="361"/>
    </row>
    <row r="236" spans="1:11" ht="12" x14ac:dyDescent="0.2">
      <c r="A236" s="358" t="s">
        <v>571</v>
      </c>
      <c r="B236" s="347">
        <v>4866</v>
      </c>
      <c r="C236" s="359"/>
      <c r="D236" s="359"/>
      <c r="E236" s="361"/>
      <c r="F236" s="361"/>
      <c r="G236" s="361"/>
      <c r="H236" s="361"/>
      <c r="I236" s="346"/>
      <c r="J236" s="361"/>
      <c r="K236" s="361"/>
    </row>
    <row r="237" spans="1:11" ht="12" x14ac:dyDescent="0.2">
      <c r="A237" s="358" t="s">
        <v>572</v>
      </c>
      <c r="B237" s="347">
        <v>4867</v>
      </c>
      <c r="C237" s="359"/>
      <c r="D237" s="359"/>
      <c r="E237" s="361"/>
      <c r="F237" s="361"/>
      <c r="G237" s="361"/>
      <c r="H237" s="361"/>
      <c r="I237" s="346"/>
      <c r="J237" s="361"/>
      <c r="K237" s="361"/>
    </row>
    <row r="238" spans="1:11" ht="12" x14ac:dyDescent="0.2">
      <c r="A238" s="358" t="s">
        <v>573</v>
      </c>
      <c r="B238" s="347">
        <v>4868</v>
      </c>
      <c r="C238" s="359"/>
      <c r="D238" s="359"/>
      <c r="E238" s="361"/>
      <c r="F238" s="361"/>
      <c r="G238" s="361"/>
      <c r="H238" s="361"/>
      <c r="I238" s="346"/>
      <c r="J238" s="361"/>
      <c r="K238" s="361"/>
    </row>
    <row r="239" spans="1:11" ht="12" x14ac:dyDescent="0.2">
      <c r="A239" s="358" t="s">
        <v>574</v>
      </c>
      <c r="B239" s="347">
        <v>4869</v>
      </c>
      <c r="C239" s="359"/>
      <c r="D239" s="359"/>
      <c r="E239" s="361"/>
      <c r="F239" s="361"/>
      <c r="G239" s="361"/>
      <c r="H239" s="361"/>
      <c r="I239" s="346"/>
      <c r="J239" s="361"/>
      <c r="K239" s="361"/>
    </row>
    <row r="240" spans="1:11" ht="12" x14ac:dyDescent="0.2">
      <c r="A240" s="358" t="s">
        <v>563</v>
      </c>
      <c r="B240" s="347">
        <v>4870</v>
      </c>
      <c r="C240" s="359"/>
      <c r="D240" s="359"/>
      <c r="E240" s="361"/>
      <c r="F240" s="361"/>
      <c r="G240" s="361"/>
      <c r="H240" s="361"/>
      <c r="I240" s="346"/>
      <c r="J240" s="361"/>
      <c r="K240" s="361"/>
    </row>
    <row r="241" spans="1:11" ht="12" x14ac:dyDescent="0.2">
      <c r="A241" s="358" t="s">
        <v>179</v>
      </c>
      <c r="B241" s="347">
        <v>4871</v>
      </c>
      <c r="C241" s="359"/>
      <c r="D241" s="359"/>
      <c r="E241" s="361"/>
      <c r="F241" s="361"/>
      <c r="G241" s="361"/>
      <c r="H241" s="361"/>
      <c r="I241" s="346"/>
      <c r="J241" s="361"/>
      <c r="K241" s="361"/>
    </row>
    <row r="242" spans="1:11" ht="12" x14ac:dyDescent="0.2">
      <c r="A242" s="358" t="s">
        <v>180</v>
      </c>
      <c r="B242" s="347">
        <v>4872</v>
      </c>
      <c r="C242" s="359"/>
      <c r="D242" s="359"/>
      <c r="E242" s="361"/>
      <c r="F242" s="361"/>
      <c r="G242" s="361"/>
      <c r="H242" s="361"/>
      <c r="I242" s="346"/>
      <c r="J242" s="361"/>
      <c r="K242" s="361"/>
    </row>
    <row r="243" spans="1:11" ht="12" x14ac:dyDescent="0.2">
      <c r="A243" s="358" t="s">
        <v>181</v>
      </c>
      <c r="B243" s="347">
        <v>4873</v>
      </c>
      <c r="C243" s="359"/>
      <c r="D243" s="359"/>
      <c r="E243" s="361"/>
      <c r="F243" s="361"/>
      <c r="G243" s="361"/>
      <c r="H243" s="361"/>
      <c r="I243" s="346"/>
      <c r="J243" s="361"/>
      <c r="K243" s="361"/>
    </row>
    <row r="244" spans="1:11" ht="12" x14ac:dyDescent="0.2">
      <c r="A244" s="358" t="s">
        <v>182</v>
      </c>
      <c r="B244" s="347">
        <v>4874</v>
      </c>
      <c r="C244" s="359"/>
      <c r="D244" s="359"/>
      <c r="E244" s="361"/>
      <c r="F244" s="361"/>
      <c r="G244" s="361"/>
      <c r="H244" s="361"/>
      <c r="I244" s="346"/>
      <c r="J244" s="361"/>
      <c r="K244" s="361"/>
    </row>
    <row r="245" spans="1:11" ht="12" x14ac:dyDescent="0.2">
      <c r="A245" s="358" t="s">
        <v>575</v>
      </c>
      <c r="B245" s="347">
        <v>4875</v>
      </c>
      <c r="C245" s="359"/>
      <c r="D245" s="359"/>
      <c r="E245" s="361"/>
      <c r="F245" s="361"/>
      <c r="G245" s="361"/>
      <c r="H245" s="361"/>
      <c r="I245" s="346"/>
      <c r="J245" s="361"/>
      <c r="K245" s="361"/>
    </row>
    <row r="246" spans="1:11" ht="12" x14ac:dyDescent="0.2">
      <c r="A246" s="358" t="s">
        <v>183</v>
      </c>
      <c r="B246" s="347">
        <v>4876</v>
      </c>
      <c r="C246" s="359"/>
      <c r="D246" s="359"/>
      <c r="E246" s="361"/>
      <c r="F246" s="361"/>
      <c r="G246" s="361"/>
      <c r="H246" s="361"/>
      <c r="I246" s="346"/>
      <c r="J246" s="361"/>
      <c r="K246" s="361"/>
    </row>
    <row r="247" spans="1:11" ht="12" x14ac:dyDescent="0.2">
      <c r="A247" s="358" t="s">
        <v>184</v>
      </c>
      <c r="B247" s="347">
        <v>4877</v>
      </c>
      <c r="C247" s="359"/>
      <c r="D247" s="359"/>
      <c r="E247" s="361"/>
      <c r="F247" s="361"/>
      <c r="G247" s="361"/>
      <c r="H247" s="361"/>
      <c r="I247" s="346"/>
      <c r="J247" s="361"/>
      <c r="K247" s="361"/>
    </row>
    <row r="248" spans="1:11" ht="12" x14ac:dyDescent="0.2">
      <c r="A248" s="358" t="s">
        <v>185</v>
      </c>
      <c r="B248" s="347">
        <v>4878</v>
      </c>
      <c r="C248" s="359"/>
      <c r="D248" s="359"/>
      <c r="E248" s="361"/>
      <c r="F248" s="361"/>
      <c r="G248" s="361"/>
      <c r="H248" s="361"/>
      <c r="I248" s="346"/>
      <c r="J248" s="361"/>
      <c r="K248" s="361"/>
    </row>
    <row r="249" spans="1:11" ht="12" x14ac:dyDescent="0.2">
      <c r="A249" s="358" t="s">
        <v>186</v>
      </c>
      <c r="B249" s="347">
        <v>4879</v>
      </c>
      <c r="C249" s="359"/>
      <c r="D249" s="359"/>
      <c r="E249" s="361"/>
      <c r="F249" s="361"/>
      <c r="G249" s="361"/>
      <c r="H249" s="361"/>
      <c r="I249" s="346"/>
      <c r="J249" s="361"/>
      <c r="K249" s="361"/>
    </row>
    <row r="250" spans="1:11" ht="12" x14ac:dyDescent="0.2">
      <c r="A250" s="358" t="s">
        <v>690</v>
      </c>
      <c r="B250" s="347">
        <v>4880</v>
      </c>
      <c r="C250" s="359"/>
      <c r="D250" s="359"/>
      <c r="E250" s="361"/>
      <c r="F250" s="361"/>
      <c r="G250" s="361"/>
      <c r="H250" s="361"/>
      <c r="I250" s="346"/>
      <c r="J250" s="361"/>
      <c r="K250" s="361"/>
    </row>
    <row r="251" spans="1:11" ht="12.75" thickBot="1" x14ac:dyDescent="0.25">
      <c r="A251" s="363" t="s">
        <v>243</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x14ac:dyDescent="0.25">
      <c r="A252" s="365" t="s">
        <v>671</v>
      </c>
      <c r="B252" s="366">
        <v>4901</v>
      </c>
      <c r="C252" s="367"/>
      <c r="D252" s="346"/>
      <c r="E252" s="346"/>
      <c r="F252" s="346"/>
      <c r="G252" s="346"/>
      <c r="H252" s="346"/>
      <c r="I252" s="346"/>
      <c r="J252" s="346"/>
      <c r="K252" s="346"/>
    </row>
    <row r="253" spans="1:11" ht="13.5" thickTop="1" thickBot="1" x14ac:dyDescent="0.25">
      <c r="A253" s="368" t="s">
        <v>693</v>
      </c>
      <c r="B253" s="369">
        <v>4902</v>
      </c>
      <c r="C253" s="370"/>
      <c r="D253" s="371"/>
      <c r="E253" s="346"/>
      <c r="F253" s="371"/>
      <c r="G253" s="371"/>
      <c r="H253" s="346"/>
      <c r="I253" s="346"/>
      <c r="J253" s="346"/>
      <c r="K253" s="346"/>
    </row>
    <row r="254" spans="1:11" ht="13.5" thickTop="1" thickBot="1" x14ac:dyDescent="0.25">
      <c r="A254" s="341" t="s">
        <v>784</v>
      </c>
      <c r="B254" s="347">
        <v>4905</v>
      </c>
      <c r="C254" s="373"/>
      <c r="D254" s="344"/>
      <c r="E254" s="344"/>
      <c r="F254" s="374"/>
      <c r="G254" s="354"/>
      <c r="H254" s="346"/>
      <c r="I254" s="346"/>
      <c r="J254" s="346"/>
      <c r="K254" s="346"/>
    </row>
    <row r="255" spans="1:11" ht="13.5" thickTop="1" thickBot="1" x14ac:dyDescent="0.25">
      <c r="A255" s="341" t="s">
        <v>765</v>
      </c>
      <c r="B255" s="201">
        <v>4909</v>
      </c>
      <c r="C255" s="367">
        <v>20996</v>
      </c>
      <c r="D255" s="344"/>
      <c r="E255" s="344"/>
      <c r="F255" s="367"/>
      <c r="G255" s="354"/>
      <c r="H255" s="346"/>
      <c r="I255" s="346"/>
      <c r="J255" s="346"/>
      <c r="K255" s="346"/>
    </row>
    <row r="256" spans="1:11" ht="13.5" thickTop="1" thickBot="1" x14ac:dyDescent="0.25">
      <c r="A256" s="341" t="s">
        <v>131</v>
      </c>
      <c r="B256" s="342">
        <v>4920</v>
      </c>
      <c r="C256" s="353"/>
      <c r="D256" s="353"/>
      <c r="E256" s="344"/>
      <c r="F256" s="353"/>
      <c r="G256" s="354"/>
      <c r="H256" s="346"/>
      <c r="I256" s="346"/>
      <c r="J256" s="346"/>
      <c r="K256" s="346"/>
    </row>
    <row r="257" spans="1:11" ht="13.5" thickTop="1" thickBot="1" x14ac:dyDescent="0.25">
      <c r="A257" s="372" t="s">
        <v>500</v>
      </c>
      <c r="B257" s="347">
        <v>4930</v>
      </c>
      <c r="C257" s="353"/>
      <c r="D257" s="353"/>
      <c r="E257" s="344"/>
      <c r="F257" s="353"/>
      <c r="G257" s="354"/>
      <c r="H257" s="346"/>
      <c r="I257" s="346"/>
      <c r="J257" s="346"/>
      <c r="K257" s="346"/>
    </row>
    <row r="258" spans="1:11" ht="13.5" thickTop="1" thickBot="1" x14ac:dyDescent="0.25">
      <c r="A258" s="314" t="s">
        <v>25</v>
      </c>
      <c r="B258" s="375">
        <v>4932</v>
      </c>
      <c r="C258" s="367">
        <v>14544</v>
      </c>
      <c r="D258" s="367"/>
      <c r="E258" s="344"/>
      <c r="F258" s="367"/>
      <c r="G258" s="354"/>
      <c r="H258" s="346"/>
      <c r="I258" s="346"/>
      <c r="J258" s="346"/>
      <c r="K258" s="346"/>
    </row>
    <row r="259" spans="1:11" ht="13.5" thickTop="1" thickBot="1" x14ac:dyDescent="0.25">
      <c r="A259" s="341" t="s">
        <v>285</v>
      </c>
      <c r="B259" s="347">
        <v>4960</v>
      </c>
      <c r="C259" s="353"/>
      <c r="D259" s="353"/>
      <c r="E259" s="344"/>
      <c r="F259" s="353"/>
      <c r="G259" s="376"/>
      <c r="H259" s="346"/>
      <c r="I259" s="346"/>
      <c r="J259" s="346"/>
      <c r="K259" s="346"/>
    </row>
    <row r="260" spans="1:11" ht="13.5" thickTop="1" thickBot="1" x14ac:dyDescent="0.25">
      <c r="A260" s="1708" t="s">
        <v>770</v>
      </c>
      <c r="B260" s="347">
        <v>4981</v>
      </c>
      <c r="C260" s="367"/>
      <c r="D260" s="367"/>
      <c r="E260" s="344"/>
      <c r="F260" s="367"/>
      <c r="G260" s="376"/>
      <c r="H260" s="346"/>
      <c r="I260" s="346"/>
      <c r="J260" s="346"/>
      <c r="K260" s="346"/>
    </row>
    <row r="261" spans="1:11" ht="13.5" thickTop="1" thickBot="1" x14ac:dyDescent="0.25">
      <c r="A261" s="1708" t="s">
        <v>771</v>
      </c>
      <c r="B261" s="347">
        <v>4982</v>
      </c>
      <c r="C261" s="367"/>
      <c r="D261" s="367"/>
      <c r="E261" s="344"/>
      <c r="F261" s="367"/>
      <c r="G261" s="376"/>
      <c r="H261" s="346"/>
      <c r="I261" s="346"/>
      <c r="J261" s="346"/>
      <c r="K261" s="346"/>
    </row>
    <row r="262" spans="1:11" ht="13.5" thickTop="1" thickBot="1" x14ac:dyDescent="0.25">
      <c r="A262" s="377" t="s">
        <v>503</v>
      </c>
      <c r="B262" s="201">
        <v>4991</v>
      </c>
      <c r="C262" s="353"/>
      <c r="D262" s="353"/>
      <c r="E262" s="344"/>
      <c r="F262" s="353"/>
      <c r="G262" s="354"/>
      <c r="H262" s="346"/>
      <c r="I262" s="346"/>
      <c r="J262" s="346"/>
      <c r="K262" s="346"/>
    </row>
    <row r="263" spans="1:11" ht="13.5" thickTop="1" thickBot="1" x14ac:dyDescent="0.25">
      <c r="A263" s="377" t="s">
        <v>504</v>
      </c>
      <c r="B263" s="201">
        <v>4992</v>
      </c>
      <c r="C263" s="353"/>
      <c r="D263" s="353"/>
      <c r="E263" s="344"/>
      <c r="F263" s="353"/>
      <c r="G263" s="354"/>
      <c r="H263" s="346"/>
      <c r="I263" s="346"/>
      <c r="J263" s="346"/>
      <c r="K263" s="346"/>
    </row>
    <row r="264" spans="1:11" ht="24" thickTop="1" thickBot="1" x14ac:dyDescent="0.25">
      <c r="A264" s="372" t="s">
        <v>26</v>
      </c>
      <c r="B264" s="347">
        <v>4999</v>
      </c>
      <c r="C264" s="378"/>
      <c r="D264" s="378"/>
      <c r="E264" s="344"/>
      <c r="F264" s="378"/>
      <c r="G264" s="379"/>
      <c r="H264" s="380"/>
      <c r="I264" s="381"/>
      <c r="J264" s="381"/>
      <c r="K264" s="380"/>
    </row>
    <row r="265" spans="1:11" ht="25.5" thickTop="1" thickBot="1" x14ac:dyDescent="0.25">
      <c r="A265" s="475" t="s">
        <v>890</v>
      </c>
      <c r="B265" s="479"/>
      <c r="C265" s="382">
        <f>SUM(C187,C197,C203,C208,C216,C220:C221,C251:C264)</f>
        <v>251546</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x14ac:dyDescent="0.25">
      <c r="A266" s="476" t="s">
        <v>121</v>
      </c>
      <c r="B266" s="384">
        <v>4000</v>
      </c>
      <c r="C266" s="385">
        <f t="shared" ref="C266:K266" si="10">SUM(C174,C180,C265)</f>
        <v>251546</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x14ac:dyDescent="0.25">
      <c r="A267" s="476" t="s">
        <v>122</v>
      </c>
      <c r="B267" s="482"/>
      <c r="C267" s="385">
        <f t="shared" ref="C267:K267" si="11">SUM(C109,C114,C169,C266)</f>
        <v>8628865</v>
      </c>
      <c r="D267" s="385">
        <f t="shared" si="11"/>
        <v>990000</v>
      </c>
      <c r="E267" s="385">
        <f t="shared" si="11"/>
        <v>400</v>
      </c>
      <c r="F267" s="385">
        <f t="shared" si="11"/>
        <v>445300</v>
      </c>
      <c r="G267" s="385">
        <f t="shared" si="11"/>
        <v>425500</v>
      </c>
      <c r="H267" s="385">
        <f t="shared" si="11"/>
        <v>0</v>
      </c>
      <c r="I267" s="385">
        <f t="shared" si="11"/>
        <v>52300</v>
      </c>
      <c r="J267" s="385">
        <f t="shared" si="11"/>
        <v>0</v>
      </c>
      <c r="K267" s="385">
        <f t="shared" si="11"/>
        <v>0</v>
      </c>
    </row>
    <row r="268" spans="1:11" ht="12" thickTop="1" x14ac:dyDescent="0.2"/>
  </sheetData>
  <sheetProtection algorithmName="SHA-512" hashValue="1uUBZCrGx8p45me0WHgrG/DvvQ5wudCXV33Tet5MUpd0+qt5bwjo1lrT/oIAmI4B+NEcklx8abOy0vscsnISKQ==" saltValue="6ZuTcgalE1Z85iDHK9xueg=="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3" activePane="bottomRight" state="frozenSplit"/>
      <selection pane="topRight"/>
      <selection pane="bottomLeft"/>
      <selection pane="bottomRight" activeCell="L7" sqref="L7"/>
    </sheetView>
  </sheetViews>
  <sheetFormatPr defaultColWidth="8.7109375" defaultRowHeight="9" x14ac:dyDescent="0.15"/>
  <cols>
    <col min="1" max="1" width="55.85546875" style="1289" customWidth="1"/>
    <col min="2" max="2" width="5.42578125" style="1290" customWidth="1"/>
    <col min="3" max="9" width="13.28515625" style="1290" customWidth="1"/>
    <col min="10" max="11" width="13.28515625" style="1291" customWidth="1"/>
    <col min="12" max="16384" width="8.7109375" style="494"/>
  </cols>
  <sheetData>
    <row r="1" spans="1:11" s="498" customFormat="1" ht="12.75" customHeight="1" x14ac:dyDescent="0.2">
      <c r="A1" s="1765" t="s">
        <v>901</v>
      </c>
      <c r="B1" s="704"/>
      <c r="C1" s="705" t="s">
        <v>307</v>
      </c>
      <c r="D1" s="705" t="s">
        <v>308</v>
      </c>
      <c r="E1" s="706" t="s">
        <v>309</v>
      </c>
      <c r="F1" s="707" t="s">
        <v>310</v>
      </c>
      <c r="G1" s="705" t="s">
        <v>311</v>
      </c>
      <c r="H1" s="705" t="s">
        <v>312</v>
      </c>
      <c r="I1" s="705" t="s">
        <v>313</v>
      </c>
      <c r="J1" s="706" t="s">
        <v>314</v>
      </c>
      <c r="K1" s="706" t="s">
        <v>315</v>
      </c>
    </row>
    <row r="2" spans="1:11" ht="24" x14ac:dyDescent="0.15">
      <c r="A2" s="1766"/>
      <c r="B2" s="708" t="s">
        <v>524</v>
      </c>
      <c r="C2" s="708" t="s">
        <v>466</v>
      </c>
      <c r="D2" s="708" t="s">
        <v>467</v>
      </c>
      <c r="E2" s="708" t="s">
        <v>468</v>
      </c>
      <c r="F2" s="708" t="s">
        <v>469</v>
      </c>
      <c r="G2" s="709" t="s">
        <v>470</v>
      </c>
      <c r="H2" s="709" t="s">
        <v>471</v>
      </c>
      <c r="I2" s="709" t="s">
        <v>316</v>
      </c>
      <c r="J2" s="709" t="s">
        <v>317</v>
      </c>
      <c r="K2" s="709" t="s">
        <v>269</v>
      </c>
    </row>
    <row r="3" spans="1:11" s="712" customFormat="1" ht="16.7" customHeight="1" x14ac:dyDescent="0.2">
      <c r="A3" s="1710" t="s">
        <v>229</v>
      </c>
      <c r="B3" s="710"/>
      <c r="C3" s="496"/>
      <c r="D3" s="496"/>
      <c r="E3" s="496"/>
      <c r="F3" s="496"/>
      <c r="G3" s="496"/>
      <c r="H3" s="496"/>
      <c r="I3" s="496"/>
      <c r="J3" s="496"/>
      <c r="K3" s="711"/>
    </row>
    <row r="4" spans="1:11" s="712" customFormat="1" ht="15.75" customHeight="1" x14ac:dyDescent="0.2">
      <c r="A4" s="1292" t="s">
        <v>176</v>
      </c>
      <c r="B4" s="1293" t="s">
        <v>276</v>
      </c>
      <c r="C4" s="713"/>
      <c r="D4" s="714"/>
      <c r="E4" s="714"/>
      <c r="F4" s="714"/>
      <c r="G4" s="714"/>
      <c r="H4" s="714"/>
      <c r="I4" s="714"/>
      <c r="J4" s="714"/>
      <c r="K4" s="715"/>
    </row>
    <row r="5" spans="1:11" s="712" customFormat="1" ht="12" x14ac:dyDescent="0.2">
      <c r="A5" s="716" t="s">
        <v>287</v>
      </c>
      <c r="B5" s="717">
        <v>1100</v>
      </c>
      <c r="C5" s="718">
        <v>3108000</v>
      </c>
      <c r="D5" s="719">
        <v>404648</v>
      </c>
      <c r="E5" s="719">
        <v>52600</v>
      </c>
      <c r="F5" s="719">
        <v>152100</v>
      </c>
      <c r="G5" s="719">
        <v>10500</v>
      </c>
      <c r="H5" s="719">
        <v>1500</v>
      </c>
      <c r="I5" s="720"/>
      <c r="J5" s="721"/>
      <c r="K5" s="722">
        <f>SUM(C5:J5)</f>
        <v>3729348</v>
      </c>
    </row>
    <row r="6" spans="1:11" s="712" customFormat="1" ht="12" x14ac:dyDescent="0.2">
      <c r="A6" s="723" t="s">
        <v>682</v>
      </c>
      <c r="B6" s="724">
        <v>1115</v>
      </c>
      <c r="C6" s="725"/>
      <c r="D6" s="726"/>
      <c r="E6" s="727"/>
      <c r="F6" s="726"/>
      <c r="G6" s="726"/>
      <c r="H6" s="726"/>
      <c r="I6" s="726"/>
      <c r="J6" s="726"/>
      <c r="K6" s="499">
        <f>SUM(C6,E6)</f>
        <v>0</v>
      </c>
    </row>
    <row r="7" spans="1:11" s="712" customFormat="1" ht="12" x14ac:dyDescent="0.2">
      <c r="A7" s="723" t="s">
        <v>318</v>
      </c>
      <c r="B7" s="724">
        <v>1125</v>
      </c>
      <c r="C7" s="728"/>
      <c r="D7" s="728"/>
      <c r="E7" s="728"/>
      <c r="F7" s="728"/>
      <c r="G7" s="728"/>
      <c r="H7" s="728"/>
      <c r="I7" s="728"/>
      <c r="J7" s="728"/>
      <c r="K7" s="499">
        <f t="shared" ref="K7:K33" si="0">SUM(C7:J7)</f>
        <v>0</v>
      </c>
    </row>
    <row r="8" spans="1:11" s="712" customFormat="1" ht="12" x14ac:dyDescent="0.2">
      <c r="A8" s="723" t="s">
        <v>372</v>
      </c>
      <c r="B8" s="724">
        <v>1200</v>
      </c>
      <c r="C8" s="728">
        <v>764000</v>
      </c>
      <c r="D8" s="729">
        <v>163300</v>
      </c>
      <c r="E8" s="729">
        <v>3000</v>
      </c>
      <c r="F8" s="729">
        <v>8000</v>
      </c>
      <c r="G8" s="729">
        <v>3000</v>
      </c>
      <c r="H8" s="729"/>
      <c r="I8" s="730"/>
      <c r="J8" s="731"/>
      <c r="K8" s="499">
        <f t="shared" si="0"/>
        <v>941300</v>
      </c>
    </row>
    <row r="9" spans="1:11" s="712" customFormat="1" ht="12" x14ac:dyDescent="0.2">
      <c r="A9" s="723" t="s">
        <v>319</v>
      </c>
      <c r="B9" s="724">
        <v>1225</v>
      </c>
      <c r="C9" s="728"/>
      <c r="D9" s="728"/>
      <c r="E9" s="728"/>
      <c r="F9" s="728"/>
      <c r="G9" s="728"/>
      <c r="H9" s="728"/>
      <c r="I9" s="728"/>
      <c r="J9" s="728"/>
      <c r="K9" s="499">
        <f t="shared" si="0"/>
        <v>0</v>
      </c>
    </row>
    <row r="10" spans="1:11" s="712" customFormat="1" ht="12" x14ac:dyDescent="0.2">
      <c r="A10" s="723" t="s">
        <v>138</v>
      </c>
      <c r="B10" s="724">
        <v>1250</v>
      </c>
      <c r="C10" s="728">
        <v>474000</v>
      </c>
      <c r="D10" s="728">
        <v>97700</v>
      </c>
      <c r="E10" s="728">
        <v>1000</v>
      </c>
      <c r="F10" s="728">
        <v>36200</v>
      </c>
      <c r="G10" s="728"/>
      <c r="H10" s="728"/>
      <c r="I10" s="728"/>
      <c r="J10" s="728"/>
      <c r="K10" s="499">
        <f t="shared" si="0"/>
        <v>608900</v>
      </c>
    </row>
    <row r="11" spans="1:11" s="712" customFormat="1" ht="12" x14ac:dyDescent="0.2">
      <c r="A11" s="723" t="s">
        <v>436</v>
      </c>
      <c r="B11" s="724">
        <v>1275</v>
      </c>
      <c r="C11" s="728"/>
      <c r="D11" s="728"/>
      <c r="E11" s="728"/>
      <c r="F11" s="728"/>
      <c r="G11" s="728"/>
      <c r="H11" s="728"/>
      <c r="I11" s="728"/>
      <c r="J11" s="728"/>
      <c r="K11" s="499">
        <f t="shared" si="0"/>
        <v>0</v>
      </c>
    </row>
    <row r="12" spans="1:11" ht="12" x14ac:dyDescent="0.2">
      <c r="A12" s="723" t="s">
        <v>299</v>
      </c>
      <c r="B12" s="724">
        <v>1300</v>
      </c>
      <c r="C12" s="728"/>
      <c r="D12" s="729"/>
      <c r="E12" s="729"/>
      <c r="F12" s="729"/>
      <c r="G12" s="729"/>
      <c r="H12" s="729"/>
      <c r="I12" s="730"/>
      <c r="J12" s="731"/>
      <c r="K12" s="499">
        <f t="shared" si="0"/>
        <v>0</v>
      </c>
    </row>
    <row r="13" spans="1:11" ht="12" x14ac:dyDescent="0.2">
      <c r="A13" s="723" t="s">
        <v>320</v>
      </c>
      <c r="B13" s="724">
        <v>1400</v>
      </c>
      <c r="C13" s="728"/>
      <c r="D13" s="729"/>
      <c r="E13" s="729"/>
      <c r="F13" s="729"/>
      <c r="G13" s="729"/>
      <c r="H13" s="729"/>
      <c r="I13" s="730"/>
      <c r="J13" s="731"/>
      <c r="K13" s="499">
        <f t="shared" si="0"/>
        <v>0</v>
      </c>
    </row>
    <row r="14" spans="1:11" ht="12" x14ac:dyDescent="0.2">
      <c r="A14" s="723" t="s">
        <v>300</v>
      </c>
      <c r="B14" s="724">
        <v>1500</v>
      </c>
      <c r="C14" s="728">
        <v>48800</v>
      </c>
      <c r="D14" s="729">
        <v>1500</v>
      </c>
      <c r="E14" s="729">
        <v>6500</v>
      </c>
      <c r="F14" s="729">
        <v>9000</v>
      </c>
      <c r="G14" s="729">
        <v>1000</v>
      </c>
      <c r="H14" s="729"/>
      <c r="I14" s="730"/>
      <c r="J14" s="731"/>
      <c r="K14" s="499">
        <f t="shared" si="0"/>
        <v>66800</v>
      </c>
    </row>
    <row r="15" spans="1:11" ht="12" x14ac:dyDescent="0.2">
      <c r="A15" s="723" t="s">
        <v>301</v>
      </c>
      <c r="B15" s="724">
        <v>1600</v>
      </c>
      <c r="C15" s="728">
        <v>35000</v>
      </c>
      <c r="D15" s="729">
        <v>11250</v>
      </c>
      <c r="E15" s="729"/>
      <c r="F15" s="729">
        <v>100</v>
      </c>
      <c r="G15" s="729"/>
      <c r="H15" s="729"/>
      <c r="I15" s="730"/>
      <c r="J15" s="731"/>
      <c r="K15" s="499">
        <f t="shared" si="0"/>
        <v>46350</v>
      </c>
    </row>
    <row r="16" spans="1:11" ht="12" x14ac:dyDescent="0.2">
      <c r="A16" s="723" t="s">
        <v>136</v>
      </c>
      <c r="B16" s="724">
        <v>1650</v>
      </c>
      <c r="C16" s="728"/>
      <c r="D16" s="729"/>
      <c r="E16" s="729"/>
      <c r="F16" s="729"/>
      <c r="G16" s="729"/>
      <c r="H16" s="729"/>
      <c r="I16" s="730"/>
      <c r="J16" s="731"/>
      <c r="K16" s="499">
        <f t="shared" si="0"/>
        <v>0</v>
      </c>
    </row>
    <row r="17" spans="1:11" ht="12" x14ac:dyDescent="0.2">
      <c r="A17" s="723" t="s">
        <v>321</v>
      </c>
      <c r="B17" s="724">
        <v>1700</v>
      </c>
      <c r="C17" s="728"/>
      <c r="D17" s="728"/>
      <c r="E17" s="728"/>
      <c r="F17" s="728"/>
      <c r="G17" s="728"/>
      <c r="H17" s="728"/>
      <c r="I17" s="728"/>
      <c r="J17" s="728"/>
      <c r="K17" s="499">
        <f t="shared" si="0"/>
        <v>0</v>
      </c>
    </row>
    <row r="18" spans="1:11" s="712" customFormat="1" ht="12" x14ac:dyDescent="0.2">
      <c r="A18" s="723" t="s">
        <v>137</v>
      </c>
      <c r="B18" s="724">
        <v>1800</v>
      </c>
      <c r="C18" s="728">
        <v>187000</v>
      </c>
      <c r="D18" s="729">
        <v>30150</v>
      </c>
      <c r="E18" s="729"/>
      <c r="F18" s="729">
        <v>9800</v>
      </c>
      <c r="G18" s="729"/>
      <c r="H18" s="729">
        <v>20000</v>
      </c>
      <c r="I18" s="730"/>
      <c r="J18" s="731"/>
      <c r="K18" s="499">
        <f t="shared" si="0"/>
        <v>246950</v>
      </c>
    </row>
    <row r="19" spans="1:11" s="712" customFormat="1" ht="12" x14ac:dyDescent="0.2">
      <c r="A19" s="723" t="s">
        <v>152</v>
      </c>
      <c r="B19" s="724">
        <v>1900</v>
      </c>
      <c r="C19" s="728"/>
      <c r="D19" s="729"/>
      <c r="E19" s="729"/>
      <c r="F19" s="729"/>
      <c r="G19" s="729"/>
      <c r="H19" s="729"/>
      <c r="I19" s="730"/>
      <c r="J19" s="731"/>
      <c r="K19" s="499">
        <f t="shared" si="0"/>
        <v>0</v>
      </c>
    </row>
    <row r="20" spans="1:11" s="712" customFormat="1" ht="12" x14ac:dyDescent="0.2">
      <c r="A20" s="723" t="s">
        <v>139</v>
      </c>
      <c r="B20" s="724">
        <v>1910</v>
      </c>
      <c r="C20" s="725"/>
      <c r="D20" s="726"/>
      <c r="E20" s="726"/>
      <c r="F20" s="726"/>
      <c r="G20" s="726"/>
      <c r="H20" s="732"/>
      <c r="I20" s="733"/>
      <c r="J20" s="726"/>
      <c r="K20" s="499">
        <f t="shared" si="0"/>
        <v>0</v>
      </c>
    </row>
    <row r="21" spans="1:11" s="712" customFormat="1" ht="12" x14ac:dyDescent="0.2">
      <c r="A21" s="723" t="s">
        <v>140</v>
      </c>
      <c r="B21" s="724">
        <v>1911</v>
      </c>
      <c r="C21" s="734"/>
      <c r="D21" s="735"/>
      <c r="E21" s="735"/>
      <c r="F21" s="735"/>
      <c r="G21" s="735"/>
      <c r="H21" s="732"/>
      <c r="I21" s="736"/>
      <c r="J21" s="735"/>
      <c r="K21" s="499">
        <f t="shared" si="0"/>
        <v>0</v>
      </c>
    </row>
    <row r="22" spans="1:11" s="712" customFormat="1" ht="12" x14ac:dyDescent="0.2">
      <c r="A22" s="723" t="s">
        <v>141</v>
      </c>
      <c r="B22" s="724">
        <v>1912</v>
      </c>
      <c r="C22" s="734"/>
      <c r="D22" s="735"/>
      <c r="E22" s="735"/>
      <c r="F22" s="735"/>
      <c r="G22" s="735"/>
      <c r="H22" s="732"/>
      <c r="I22" s="736"/>
      <c r="J22" s="735"/>
      <c r="K22" s="499">
        <f t="shared" si="0"/>
        <v>0</v>
      </c>
    </row>
    <row r="23" spans="1:11" s="712" customFormat="1" ht="12" x14ac:dyDescent="0.2">
      <c r="A23" s="723" t="s">
        <v>142</v>
      </c>
      <c r="B23" s="724">
        <v>1913</v>
      </c>
      <c r="C23" s="734"/>
      <c r="D23" s="735"/>
      <c r="E23" s="735"/>
      <c r="F23" s="735"/>
      <c r="G23" s="735"/>
      <c r="H23" s="732"/>
      <c r="I23" s="736"/>
      <c r="J23" s="735"/>
      <c r="K23" s="499">
        <f t="shared" si="0"/>
        <v>0</v>
      </c>
    </row>
    <row r="24" spans="1:11" s="712" customFormat="1" ht="12" x14ac:dyDescent="0.2">
      <c r="A24" s="723" t="s">
        <v>143</v>
      </c>
      <c r="B24" s="724">
        <v>1914</v>
      </c>
      <c r="C24" s="734"/>
      <c r="D24" s="735"/>
      <c r="E24" s="735"/>
      <c r="F24" s="735"/>
      <c r="G24" s="735"/>
      <c r="H24" s="732"/>
      <c r="I24" s="736"/>
      <c r="J24" s="735"/>
      <c r="K24" s="499">
        <f t="shared" si="0"/>
        <v>0</v>
      </c>
    </row>
    <row r="25" spans="1:11" s="712" customFormat="1" ht="12" x14ac:dyDescent="0.2">
      <c r="A25" s="723" t="s">
        <v>144</v>
      </c>
      <c r="B25" s="724">
        <v>1915</v>
      </c>
      <c r="C25" s="734"/>
      <c r="D25" s="735"/>
      <c r="E25" s="735"/>
      <c r="F25" s="735"/>
      <c r="G25" s="735"/>
      <c r="H25" s="732"/>
      <c r="I25" s="736"/>
      <c r="J25" s="735"/>
      <c r="K25" s="499">
        <f t="shared" si="0"/>
        <v>0</v>
      </c>
    </row>
    <row r="26" spans="1:11" s="712" customFormat="1" ht="12" x14ac:dyDescent="0.2">
      <c r="A26" s="723" t="s">
        <v>329</v>
      </c>
      <c r="B26" s="724">
        <v>1916</v>
      </c>
      <c r="C26" s="734"/>
      <c r="D26" s="735"/>
      <c r="E26" s="735"/>
      <c r="F26" s="735"/>
      <c r="G26" s="735"/>
      <c r="H26" s="732"/>
      <c r="I26" s="736"/>
      <c r="J26" s="735"/>
      <c r="K26" s="499">
        <f t="shared" si="0"/>
        <v>0</v>
      </c>
    </row>
    <row r="27" spans="1:11" s="712" customFormat="1" ht="12" x14ac:dyDescent="0.2">
      <c r="A27" s="723" t="s">
        <v>330</v>
      </c>
      <c r="B27" s="724">
        <v>1917</v>
      </c>
      <c r="C27" s="734"/>
      <c r="D27" s="735"/>
      <c r="E27" s="735"/>
      <c r="F27" s="735"/>
      <c r="G27" s="735"/>
      <c r="H27" s="732"/>
      <c r="I27" s="736"/>
      <c r="J27" s="735"/>
      <c r="K27" s="499">
        <f t="shared" si="0"/>
        <v>0</v>
      </c>
    </row>
    <row r="28" spans="1:11" s="712" customFormat="1" ht="12" x14ac:dyDescent="0.2">
      <c r="A28" s="723" t="s">
        <v>331</v>
      </c>
      <c r="B28" s="724">
        <v>1918</v>
      </c>
      <c r="C28" s="734"/>
      <c r="D28" s="735"/>
      <c r="E28" s="735"/>
      <c r="F28" s="735"/>
      <c r="G28" s="735"/>
      <c r="H28" s="732"/>
      <c r="I28" s="736"/>
      <c r="J28" s="735"/>
      <c r="K28" s="499">
        <f t="shared" si="0"/>
        <v>0</v>
      </c>
    </row>
    <row r="29" spans="1:11" s="712" customFormat="1" ht="12" x14ac:dyDescent="0.2">
      <c r="A29" s="723" t="s">
        <v>332</v>
      </c>
      <c r="B29" s="724">
        <v>1919</v>
      </c>
      <c r="C29" s="734"/>
      <c r="D29" s="735"/>
      <c r="E29" s="735"/>
      <c r="F29" s="735"/>
      <c r="G29" s="735"/>
      <c r="H29" s="732"/>
      <c r="I29" s="736"/>
      <c r="J29" s="735"/>
      <c r="K29" s="499">
        <f t="shared" si="0"/>
        <v>0</v>
      </c>
    </row>
    <row r="30" spans="1:11" s="712" customFormat="1" ht="12" x14ac:dyDescent="0.2">
      <c r="A30" s="723" t="s">
        <v>333</v>
      </c>
      <c r="B30" s="737">
        <v>1920</v>
      </c>
      <c r="C30" s="734"/>
      <c r="D30" s="735"/>
      <c r="E30" s="735"/>
      <c r="F30" s="735"/>
      <c r="G30" s="735"/>
      <c r="H30" s="732"/>
      <c r="I30" s="736"/>
      <c r="J30" s="735"/>
      <c r="K30" s="499">
        <f t="shared" si="0"/>
        <v>0</v>
      </c>
    </row>
    <row r="31" spans="1:11" s="712" customFormat="1" ht="12" x14ac:dyDescent="0.2">
      <c r="A31" s="723" t="s">
        <v>334</v>
      </c>
      <c r="B31" s="737">
        <v>1921</v>
      </c>
      <c r="C31" s="734"/>
      <c r="D31" s="735"/>
      <c r="E31" s="735"/>
      <c r="F31" s="735"/>
      <c r="G31" s="735"/>
      <c r="H31" s="732"/>
      <c r="I31" s="736"/>
      <c r="J31" s="735"/>
      <c r="K31" s="499">
        <f t="shared" si="0"/>
        <v>0</v>
      </c>
    </row>
    <row r="32" spans="1:11" s="712" customFormat="1" ht="12" x14ac:dyDescent="0.2">
      <c r="A32" s="738" t="s">
        <v>146</v>
      </c>
      <c r="B32" s="739">
        <v>1922</v>
      </c>
      <c r="C32" s="740"/>
      <c r="D32" s="741"/>
      <c r="E32" s="741"/>
      <c r="F32" s="741"/>
      <c r="G32" s="741"/>
      <c r="H32" s="732"/>
      <c r="I32" s="742"/>
      <c r="J32" s="741"/>
      <c r="K32" s="499">
        <f t="shared" si="0"/>
        <v>0</v>
      </c>
    </row>
    <row r="33" spans="1:12" ht="15" thickBot="1" x14ac:dyDescent="0.25">
      <c r="A33" s="743" t="s">
        <v>810</v>
      </c>
      <c r="B33" s="744">
        <v>1000</v>
      </c>
      <c r="C33" s="676">
        <f>SUM(C5:C32)</f>
        <v>4616800</v>
      </c>
      <c r="D33" s="676">
        <f t="shared" ref="D33:J33" si="1">SUM(D5:D32)</f>
        <v>708548</v>
      </c>
      <c r="E33" s="676">
        <f t="shared" si="1"/>
        <v>63100</v>
      </c>
      <c r="F33" s="676">
        <f t="shared" si="1"/>
        <v>215200</v>
      </c>
      <c r="G33" s="676">
        <f t="shared" si="1"/>
        <v>14500</v>
      </c>
      <c r="H33" s="676">
        <f t="shared" si="1"/>
        <v>21500</v>
      </c>
      <c r="I33" s="676">
        <f t="shared" si="1"/>
        <v>0</v>
      </c>
      <c r="J33" s="676">
        <f t="shared" si="1"/>
        <v>0</v>
      </c>
      <c r="K33" s="676">
        <f t="shared" si="0"/>
        <v>5639648</v>
      </c>
      <c r="L33" s="745"/>
    </row>
    <row r="34" spans="1:12" s="1296" customFormat="1" ht="15.75" customHeight="1" thickTop="1" x14ac:dyDescent="0.2">
      <c r="A34" s="1294" t="s">
        <v>177</v>
      </c>
      <c r="B34" s="1295">
        <v>2000</v>
      </c>
      <c r="C34" s="746"/>
      <c r="D34" s="747"/>
      <c r="E34" s="747"/>
      <c r="F34" s="747"/>
      <c r="G34" s="747"/>
      <c r="H34" s="747"/>
      <c r="I34" s="747"/>
      <c r="J34" s="747"/>
      <c r="K34" s="748"/>
    </row>
    <row r="35" spans="1:12" s="1296" customFormat="1" ht="15.75" customHeight="1" x14ac:dyDescent="0.2">
      <c r="A35" s="1297" t="s">
        <v>252</v>
      </c>
      <c r="B35" s="1298">
        <v>2100</v>
      </c>
      <c r="C35" s="749"/>
      <c r="D35" s="750"/>
      <c r="E35" s="750"/>
      <c r="F35" s="750"/>
      <c r="G35" s="750"/>
      <c r="H35" s="750"/>
      <c r="I35" s="750"/>
      <c r="J35" s="750"/>
      <c r="K35" s="751"/>
    </row>
    <row r="36" spans="1:12" ht="12" x14ac:dyDescent="0.2">
      <c r="A36" s="752" t="s">
        <v>154</v>
      </c>
      <c r="B36" s="724">
        <v>2110</v>
      </c>
      <c r="C36" s="731">
        <v>75500</v>
      </c>
      <c r="D36" s="731">
        <v>20120</v>
      </c>
      <c r="E36" s="731"/>
      <c r="F36" s="731">
        <v>6000</v>
      </c>
      <c r="G36" s="731"/>
      <c r="H36" s="731"/>
      <c r="I36" s="753"/>
      <c r="J36" s="753"/>
      <c r="K36" s="499">
        <f t="shared" ref="K36:K41" si="2">SUM(C36:J36)</f>
        <v>101620</v>
      </c>
    </row>
    <row r="37" spans="1:12" ht="12" x14ac:dyDescent="0.2">
      <c r="A37" s="754" t="s">
        <v>155</v>
      </c>
      <c r="B37" s="724">
        <v>2120</v>
      </c>
      <c r="C37" s="731"/>
      <c r="D37" s="731"/>
      <c r="E37" s="731"/>
      <c r="F37" s="731"/>
      <c r="G37" s="731"/>
      <c r="H37" s="731"/>
      <c r="I37" s="753"/>
      <c r="J37" s="753"/>
      <c r="K37" s="499">
        <f t="shared" si="2"/>
        <v>0</v>
      </c>
    </row>
    <row r="38" spans="1:12" ht="12" x14ac:dyDescent="0.2">
      <c r="A38" s="754" t="s">
        <v>156</v>
      </c>
      <c r="B38" s="724">
        <v>2130</v>
      </c>
      <c r="C38" s="731">
        <v>57000</v>
      </c>
      <c r="D38" s="731">
        <v>9685</v>
      </c>
      <c r="E38" s="731">
        <v>100</v>
      </c>
      <c r="F38" s="731">
        <v>4000</v>
      </c>
      <c r="G38" s="731"/>
      <c r="H38" s="731"/>
      <c r="I38" s="753"/>
      <c r="J38" s="753"/>
      <c r="K38" s="499">
        <f t="shared" si="2"/>
        <v>70785</v>
      </c>
    </row>
    <row r="39" spans="1:12" ht="12" x14ac:dyDescent="0.2">
      <c r="A39" s="754" t="s">
        <v>157</v>
      </c>
      <c r="B39" s="724">
        <v>2140</v>
      </c>
      <c r="C39" s="731">
        <v>78000</v>
      </c>
      <c r="D39" s="731">
        <v>19770</v>
      </c>
      <c r="E39" s="731">
        <v>2000</v>
      </c>
      <c r="F39" s="731">
        <v>700</v>
      </c>
      <c r="G39" s="731"/>
      <c r="H39" s="731"/>
      <c r="I39" s="753"/>
      <c r="J39" s="753"/>
      <c r="K39" s="499">
        <f t="shared" si="2"/>
        <v>100470</v>
      </c>
    </row>
    <row r="40" spans="1:12" s="759" customFormat="1" ht="12.75" x14ac:dyDescent="0.2">
      <c r="A40" s="755" t="s">
        <v>414</v>
      </c>
      <c r="B40" s="756">
        <v>2150</v>
      </c>
      <c r="C40" s="757">
        <v>123000</v>
      </c>
      <c r="D40" s="757">
        <v>10350</v>
      </c>
      <c r="E40" s="757">
        <v>1500</v>
      </c>
      <c r="F40" s="757">
        <v>2000</v>
      </c>
      <c r="G40" s="757">
        <v>3000</v>
      </c>
      <c r="H40" s="758"/>
      <c r="I40" s="668"/>
      <c r="J40" s="668"/>
      <c r="K40" s="499">
        <f t="shared" si="2"/>
        <v>139850</v>
      </c>
    </row>
    <row r="41" spans="1:12" s="759" customFormat="1" ht="12.75" x14ac:dyDescent="0.2">
      <c r="A41" s="760" t="s">
        <v>474</v>
      </c>
      <c r="B41" s="761">
        <v>2190</v>
      </c>
      <c r="C41" s="757"/>
      <c r="D41" s="757"/>
      <c r="E41" s="757"/>
      <c r="F41" s="757"/>
      <c r="G41" s="757"/>
      <c r="H41" s="758"/>
      <c r="I41" s="668"/>
      <c r="J41" s="668"/>
      <c r="K41" s="499">
        <f t="shared" si="2"/>
        <v>0</v>
      </c>
    </row>
    <row r="42" spans="1:12" ht="12.75" thickBot="1" x14ac:dyDescent="0.25">
      <c r="A42" s="762" t="s">
        <v>582</v>
      </c>
      <c r="B42" s="763">
        <v>2100</v>
      </c>
      <c r="C42" s="505">
        <f>SUM(C36:C41)</f>
        <v>333500</v>
      </c>
      <c r="D42" s="505">
        <f t="shared" ref="D42:K42" si="3">SUM(D36:D41)</f>
        <v>59925</v>
      </c>
      <c r="E42" s="505">
        <f t="shared" si="3"/>
        <v>3600</v>
      </c>
      <c r="F42" s="505">
        <f t="shared" si="3"/>
        <v>12700</v>
      </c>
      <c r="G42" s="505">
        <f t="shared" si="3"/>
        <v>3000</v>
      </c>
      <c r="H42" s="505">
        <f t="shared" si="3"/>
        <v>0</v>
      </c>
      <c r="I42" s="505">
        <f t="shared" si="3"/>
        <v>0</v>
      </c>
      <c r="J42" s="505">
        <f t="shared" si="3"/>
        <v>0</v>
      </c>
      <c r="K42" s="505">
        <f t="shared" si="3"/>
        <v>412725</v>
      </c>
      <c r="L42" s="745"/>
    </row>
    <row r="43" spans="1:12" s="1296" customFormat="1" ht="15.75" customHeight="1" thickTop="1" x14ac:dyDescent="0.2">
      <c r="A43" s="1299" t="s">
        <v>254</v>
      </c>
      <c r="B43" s="1300">
        <v>2200</v>
      </c>
      <c r="C43" s="764"/>
      <c r="D43" s="765"/>
      <c r="E43" s="765"/>
      <c r="F43" s="765"/>
      <c r="G43" s="765"/>
      <c r="H43" s="765"/>
      <c r="I43" s="765"/>
      <c r="J43" s="765"/>
      <c r="K43" s="518"/>
    </row>
    <row r="44" spans="1:12" ht="12" x14ac:dyDescent="0.2">
      <c r="A44" s="766" t="s">
        <v>295</v>
      </c>
      <c r="B44" s="767">
        <v>2210</v>
      </c>
      <c r="C44" s="757">
        <v>6000</v>
      </c>
      <c r="D44" s="757">
        <v>2400</v>
      </c>
      <c r="E44" s="757">
        <v>57500</v>
      </c>
      <c r="F44" s="757"/>
      <c r="G44" s="757"/>
      <c r="H44" s="758">
        <v>20000</v>
      </c>
      <c r="I44" s="668"/>
      <c r="J44" s="668"/>
      <c r="K44" s="499">
        <f>SUM(C44:J44)</f>
        <v>85900</v>
      </c>
    </row>
    <row r="45" spans="1:12" ht="12" x14ac:dyDescent="0.2">
      <c r="A45" s="766" t="s">
        <v>296</v>
      </c>
      <c r="B45" s="767">
        <v>2220</v>
      </c>
      <c r="C45" s="757">
        <v>90909</v>
      </c>
      <c r="D45" s="757">
        <v>8510</v>
      </c>
      <c r="E45" s="757">
        <v>2000</v>
      </c>
      <c r="F45" s="757">
        <v>83750</v>
      </c>
      <c r="G45" s="757">
        <v>176000</v>
      </c>
      <c r="H45" s="758"/>
      <c r="I45" s="668"/>
      <c r="J45" s="668"/>
      <c r="K45" s="499">
        <f>SUM(C45:J45)</f>
        <v>361169</v>
      </c>
    </row>
    <row r="46" spans="1:12" ht="12" x14ac:dyDescent="0.2">
      <c r="A46" s="766" t="s">
        <v>297</v>
      </c>
      <c r="B46" s="767">
        <v>2230</v>
      </c>
      <c r="C46" s="757"/>
      <c r="D46" s="757"/>
      <c r="E46" s="757"/>
      <c r="F46" s="757">
        <v>1000</v>
      </c>
      <c r="G46" s="757"/>
      <c r="H46" s="758"/>
      <c r="I46" s="668"/>
      <c r="J46" s="668"/>
      <c r="K46" s="499">
        <f>SUM(C46:J46)</f>
        <v>1000</v>
      </c>
    </row>
    <row r="47" spans="1:12" ht="12.75" thickBot="1" x14ac:dyDescent="0.25">
      <c r="A47" s="762" t="s">
        <v>583</v>
      </c>
      <c r="B47" s="768">
        <v>2200</v>
      </c>
      <c r="C47" s="505">
        <f>SUM(C44:C46)</f>
        <v>96909</v>
      </c>
      <c r="D47" s="505">
        <f t="shared" ref="D47:K47" si="4">SUM(D44:D46)</f>
        <v>10910</v>
      </c>
      <c r="E47" s="505">
        <f t="shared" si="4"/>
        <v>59500</v>
      </c>
      <c r="F47" s="505">
        <f t="shared" si="4"/>
        <v>84750</v>
      </c>
      <c r="G47" s="505">
        <f t="shared" si="4"/>
        <v>176000</v>
      </c>
      <c r="H47" s="505">
        <f t="shared" si="4"/>
        <v>20000</v>
      </c>
      <c r="I47" s="505">
        <f t="shared" si="4"/>
        <v>0</v>
      </c>
      <c r="J47" s="505">
        <f t="shared" si="4"/>
        <v>0</v>
      </c>
      <c r="K47" s="505">
        <f t="shared" si="4"/>
        <v>448069</v>
      </c>
      <c r="L47" s="745"/>
    </row>
    <row r="48" spans="1:12" s="1296" customFormat="1" ht="15.75" customHeight="1" thickTop="1" x14ac:dyDescent="0.2">
      <c r="A48" s="1301" t="s">
        <v>193</v>
      </c>
      <c r="B48" s="1302">
        <v>2300</v>
      </c>
      <c r="C48" s="764"/>
      <c r="D48" s="765"/>
      <c r="E48" s="765"/>
      <c r="F48" s="765"/>
      <c r="G48" s="765"/>
      <c r="H48" s="765"/>
      <c r="I48" s="765"/>
      <c r="J48" s="765"/>
      <c r="K48" s="769"/>
    </row>
    <row r="49" spans="1:12" ht="12" x14ac:dyDescent="0.2">
      <c r="A49" s="766" t="s">
        <v>337</v>
      </c>
      <c r="B49" s="767">
        <v>2310</v>
      </c>
      <c r="C49" s="757">
        <v>5000</v>
      </c>
      <c r="D49" s="757"/>
      <c r="E49" s="757">
        <v>159750</v>
      </c>
      <c r="F49" s="757">
        <v>10000</v>
      </c>
      <c r="G49" s="757"/>
      <c r="H49" s="757">
        <v>8000</v>
      </c>
      <c r="I49" s="668"/>
      <c r="J49" s="668"/>
      <c r="K49" s="499">
        <f>SUM(C49:J49)</f>
        <v>182750</v>
      </c>
    </row>
    <row r="50" spans="1:12" ht="12" x14ac:dyDescent="0.2">
      <c r="A50" s="766" t="s">
        <v>338</v>
      </c>
      <c r="B50" s="767">
        <v>2320</v>
      </c>
      <c r="C50" s="757">
        <v>218000</v>
      </c>
      <c r="D50" s="757">
        <v>56900</v>
      </c>
      <c r="E50" s="757">
        <v>6900</v>
      </c>
      <c r="F50" s="757">
        <v>1000</v>
      </c>
      <c r="G50" s="757">
        <v>1000</v>
      </c>
      <c r="H50" s="757">
        <v>2500</v>
      </c>
      <c r="I50" s="668"/>
      <c r="J50" s="668"/>
      <c r="K50" s="499">
        <f>SUM(C50:J50)</f>
        <v>286300</v>
      </c>
    </row>
    <row r="51" spans="1:12" ht="12" x14ac:dyDescent="0.2">
      <c r="A51" s="766" t="s">
        <v>589</v>
      </c>
      <c r="B51" s="767">
        <v>2330</v>
      </c>
      <c r="C51" s="668"/>
      <c r="D51" s="668"/>
      <c r="E51" s="668"/>
      <c r="F51" s="668"/>
      <c r="G51" s="668"/>
      <c r="H51" s="668"/>
      <c r="I51" s="668"/>
      <c r="J51" s="668"/>
      <c r="K51" s="499">
        <f>SUM(C51:J51)</f>
        <v>0</v>
      </c>
    </row>
    <row r="52" spans="1:12" ht="22.5" x14ac:dyDescent="0.2">
      <c r="A52" s="770" t="s">
        <v>167</v>
      </c>
      <c r="B52" s="771" t="s">
        <v>145</v>
      </c>
      <c r="C52" s="672"/>
      <c r="D52" s="672">
        <v>15000</v>
      </c>
      <c r="E52" s="672"/>
      <c r="F52" s="672"/>
      <c r="G52" s="672"/>
      <c r="H52" s="672"/>
      <c r="I52" s="672"/>
      <c r="J52" s="672"/>
      <c r="K52" s="772">
        <f>SUM(C52:J52)</f>
        <v>15000</v>
      </c>
    </row>
    <row r="53" spans="1:12" ht="12.75" thickBot="1" x14ac:dyDescent="0.25">
      <c r="A53" s="762" t="s">
        <v>584</v>
      </c>
      <c r="B53" s="773">
        <v>2300</v>
      </c>
      <c r="C53" s="505">
        <f>SUM(C49:C52)</f>
        <v>223000</v>
      </c>
      <c r="D53" s="505">
        <f t="shared" ref="D53:K53" si="5">SUM(D49:D52)</f>
        <v>71900</v>
      </c>
      <c r="E53" s="505">
        <f t="shared" si="5"/>
        <v>166650</v>
      </c>
      <c r="F53" s="505">
        <f t="shared" si="5"/>
        <v>11000</v>
      </c>
      <c r="G53" s="505">
        <f t="shared" si="5"/>
        <v>1000</v>
      </c>
      <c r="H53" s="505">
        <f t="shared" si="5"/>
        <v>10500</v>
      </c>
      <c r="I53" s="505">
        <f t="shared" si="5"/>
        <v>0</v>
      </c>
      <c r="J53" s="505">
        <f t="shared" si="5"/>
        <v>0</v>
      </c>
      <c r="K53" s="505">
        <f t="shared" si="5"/>
        <v>484050</v>
      </c>
      <c r="L53" s="745"/>
    </row>
    <row r="54" spans="1:12" s="1296" customFormat="1" ht="15.75" customHeight="1" thickTop="1" x14ac:dyDescent="0.2">
      <c r="A54" s="1299" t="s">
        <v>199</v>
      </c>
      <c r="B54" s="1300">
        <v>2400</v>
      </c>
      <c r="C54" s="764"/>
      <c r="D54" s="765"/>
      <c r="E54" s="765"/>
      <c r="F54" s="765"/>
      <c r="G54" s="765"/>
      <c r="H54" s="765"/>
      <c r="I54" s="765"/>
      <c r="J54" s="765"/>
      <c r="K54" s="769"/>
    </row>
    <row r="55" spans="1:12" ht="12" x14ac:dyDescent="0.2">
      <c r="A55" s="766" t="s">
        <v>590</v>
      </c>
      <c r="B55" s="767">
        <v>2410</v>
      </c>
      <c r="C55" s="757">
        <v>476000</v>
      </c>
      <c r="D55" s="757">
        <v>114400</v>
      </c>
      <c r="E55" s="757">
        <v>5500</v>
      </c>
      <c r="F55" s="757">
        <v>2000</v>
      </c>
      <c r="G55" s="757">
        <v>3000</v>
      </c>
      <c r="H55" s="757">
        <v>3500</v>
      </c>
      <c r="I55" s="668"/>
      <c r="J55" s="668"/>
      <c r="K55" s="499">
        <f>SUM(C55:J55)</f>
        <v>604400</v>
      </c>
    </row>
    <row r="56" spans="1:12" ht="12" x14ac:dyDescent="0.2">
      <c r="A56" s="774" t="s">
        <v>811</v>
      </c>
      <c r="B56" s="775">
        <v>2490</v>
      </c>
      <c r="C56" s="757"/>
      <c r="D56" s="757"/>
      <c r="E56" s="757"/>
      <c r="F56" s="757"/>
      <c r="G56" s="757"/>
      <c r="H56" s="757"/>
      <c r="I56" s="668"/>
      <c r="J56" s="668"/>
      <c r="K56" s="499">
        <f>SUM(C56:J56)</f>
        <v>0</v>
      </c>
    </row>
    <row r="57" spans="1:12" ht="12.75" thickBot="1" x14ac:dyDescent="0.25">
      <c r="A57" s="762" t="s">
        <v>585</v>
      </c>
      <c r="B57" s="776">
        <v>2400</v>
      </c>
      <c r="C57" s="505">
        <f>SUM(C55:C56)</f>
        <v>476000</v>
      </c>
      <c r="D57" s="505">
        <f t="shared" ref="D57:J57" si="6">SUM(D55:D56)</f>
        <v>114400</v>
      </c>
      <c r="E57" s="505">
        <f t="shared" si="6"/>
        <v>5500</v>
      </c>
      <c r="F57" s="505">
        <f t="shared" si="6"/>
        <v>2000</v>
      </c>
      <c r="G57" s="505">
        <f t="shared" si="6"/>
        <v>3000</v>
      </c>
      <c r="H57" s="505">
        <f t="shared" si="6"/>
        <v>3500</v>
      </c>
      <c r="I57" s="505">
        <f t="shared" si="6"/>
        <v>0</v>
      </c>
      <c r="J57" s="505">
        <f t="shared" si="6"/>
        <v>0</v>
      </c>
      <c r="K57" s="676">
        <f>SUM(K55:K56)</f>
        <v>604400</v>
      </c>
      <c r="L57" s="745"/>
    </row>
    <row r="58" spans="1:12" s="1296" customFormat="1" ht="15.75" customHeight="1" thickTop="1" x14ac:dyDescent="0.2">
      <c r="A58" s="1299" t="s">
        <v>253</v>
      </c>
      <c r="B58" s="1303">
        <v>2500</v>
      </c>
      <c r="C58" s="764"/>
      <c r="D58" s="765"/>
      <c r="E58" s="765"/>
      <c r="F58" s="765"/>
      <c r="G58" s="765"/>
      <c r="H58" s="765"/>
      <c r="I58" s="765"/>
      <c r="J58" s="765"/>
      <c r="K58" s="769"/>
    </row>
    <row r="59" spans="1:12" ht="12" x14ac:dyDescent="0.2">
      <c r="A59" s="777" t="s">
        <v>415</v>
      </c>
      <c r="B59" s="778">
        <v>2510</v>
      </c>
      <c r="C59" s="779"/>
      <c r="D59" s="779"/>
      <c r="E59" s="779"/>
      <c r="F59" s="779"/>
      <c r="G59" s="779"/>
      <c r="H59" s="779"/>
      <c r="I59" s="780"/>
      <c r="J59" s="780"/>
      <c r="K59" s="499">
        <f t="shared" ref="K59:K64" si="7">SUM(C59:J59)</f>
        <v>0</v>
      </c>
    </row>
    <row r="60" spans="1:12" ht="12" x14ac:dyDescent="0.2">
      <c r="A60" s="777" t="s">
        <v>416</v>
      </c>
      <c r="B60" s="778">
        <v>2520</v>
      </c>
      <c r="C60" s="779">
        <v>60000</v>
      </c>
      <c r="D60" s="779">
        <v>19072</v>
      </c>
      <c r="E60" s="779">
        <v>55500</v>
      </c>
      <c r="F60" s="779">
        <v>1000</v>
      </c>
      <c r="G60" s="779"/>
      <c r="H60" s="779"/>
      <c r="I60" s="780"/>
      <c r="J60" s="780"/>
      <c r="K60" s="499">
        <f t="shared" si="7"/>
        <v>135572</v>
      </c>
    </row>
    <row r="61" spans="1:12" ht="12" x14ac:dyDescent="0.2">
      <c r="A61" s="777" t="s">
        <v>417</v>
      </c>
      <c r="B61" s="778">
        <v>2540</v>
      </c>
      <c r="C61" s="779"/>
      <c r="D61" s="779"/>
      <c r="E61" s="779"/>
      <c r="F61" s="779"/>
      <c r="G61" s="779"/>
      <c r="H61" s="779"/>
      <c r="I61" s="780"/>
      <c r="J61" s="780"/>
      <c r="K61" s="499">
        <f t="shared" si="7"/>
        <v>0</v>
      </c>
    </row>
    <row r="62" spans="1:12" ht="12" x14ac:dyDescent="0.2">
      <c r="A62" s="777" t="s">
        <v>418</v>
      </c>
      <c r="B62" s="778">
        <v>2550</v>
      </c>
      <c r="C62" s="779"/>
      <c r="D62" s="779"/>
      <c r="E62" s="779"/>
      <c r="F62" s="779"/>
      <c r="G62" s="779"/>
      <c r="H62" s="779"/>
      <c r="I62" s="780"/>
      <c r="J62" s="780"/>
      <c r="K62" s="499">
        <f t="shared" si="7"/>
        <v>0</v>
      </c>
    </row>
    <row r="63" spans="1:12" ht="12" x14ac:dyDescent="0.2">
      <c r="A63" s="777" t="s">
        <v>419</v>
      </c>
      <c r="B63" s="778">
        <v>2560</v>
      </c>
      <c r="C63" s="779">
        <v>60000</v>
      </c>
      <c r="D63" s="779">
        <v>3950</v>
      </c>
      <c r="E63" s="779">
        <v>35000</v>
      </c>
      <c r="F63" s="779">
        <v>106000</v>
      </c>
      <c r="G63" s="779">
        <v>5000</v>
      </c>
      <c r="H63" s="779"/>
      <c r="I63" s="780"/>
      <c r="J63" s="780"/>
      <c r="K63" s="499">
        <f t="shared" si="7"/>
        <v>209950</v>
      </c>
    </row>
    <row r="64" spans="1:12" ht="12" x14ac:dyDescent="0.2">
      <c r="A64" s="777" t="s">
        <v>420</v>
      </c>
      <c r="B64" s="778">
        <v>2570</v>
      </c>
      <c r="C64" s="779"/>
      <c r="D64" s="779"/>
      <c r="E64" s="779"/>
      <c r="F64" s="779"/>
      <c r="G64" s="779"/>
      <c r="H64" s="779"/>
      <c r="I64" s="780"/>
      <c r="J64" s="780"/>
      <c r="K64" s="499">
        <f t="shared" si="7"/>
        <v>0</v>
      </c>
    </row>
    <row r="65" spans="1:12" ht="12.75" thickBot="1" x14ac:dyDescent="0.25">
      <c r="A65" s="781" t="s">
        <v>586</v>
      </c>
      <c r="B65" s="782">
        <v>2500</v>
      </c>
      <c r="C65" s="783">
        <f>SUM(C59:C64)</f>
        <v>120000</v>
      </c>
      <c r="D65" s="783">
        <f t="shared" ref="D65:K65" si="8">SUM(D59:D64)</f>
        <v>23022</v>
      </c>
      <c r="E65" s="783">
        <f t="shared" si="8"/>
        <v>90500</v>
      </c>
      <c r="F65" s="783">
        <f t="shared" si="8"/>
        <v>107000</v>
      </c>
      <c r="G65" s="783">
        <f t="shared" si="8"/>
        <v>5000</v>
      </c>
      <c r="H65" s="783">
        <f t="shared" si="8"/>
        <v>0</v>
      </c>
      <c r="I65" s="783">
        <f t="shared" si="8"/>
        <v>0</v>
      </c>
      <c r="J65" s="783">
        <f t="shared" si="8"/>
        <v>0</v>
      </c>
      <c r="K65" s="783">
        <f t="shared" si="8"/>
        <v>345522</v>
      </c>
      <c r="L65" s="745"/>
    </row>
    <row r="66" spans="1:12" s="1296" customFormat="1" ht="15.75" customHeight="1" thickTop="1" x14ac:dyDescent="0.2">
      <c r="A66" s="1301" t="s">
        <v>200</v>
      </c>
      <c r="B66" s="1304" t="s">
        <v>895</v>
      </c>
      <c r="C66" s="784"/>
      <c r="D66" s="785"/>
      <c r="E66" s="785"/>
      <c r="F66" s="785"/>
      <c r="G66" s="785"/>
      <c r="H66" s="785"/>
      <c r="I66" s="785"/>
      <c r="J66" s="785"/>
      <c r="K66" s="786"/>
    </row>
    <row r="67" spans="1:12" ht="12" x14ac:dyDescent="0.2">
      <c r="A67" s="777" t="s">
        <v>421</v>
      </c>
      <c r="B67" s="778">
        <v>2610</v>
      </c>
      <c r="C67" s="779"/>
      <c r="D67" s="779"/>
      <c r="E67" s="779"/>
      <c r="F67" s="779"/>
      <c r="G67" s="779"/>
      <c r="H67" s="787"/>
      <c r="I67" s="780"/>
      <c r="J67" s="780"/>
      <c r="K67" s="499">
        <f>SUM(C67:J67)</f>
        <v>0</v>
      </c>
    </row>
    <row r="68" spans="1:12" ht="12" x14ac:dyDescent="0.2">
      <c r="A68" s="777" t="s">
        <v>472</v>
      </c>
      <c r="B68" s="778">
        <v>2620</v>
      </c>
      <c r="C68" s="779"/>
      <c r="D68" s="779"/>
      <c r="E68" s="779"/>
      <c r="F68" s="779"/>
      <c r="G68" s="779"/>
      <c r="H68" s="787"/>
      <c r="I68" s="780"/>
      <c r="J68" s="780"/>
      <c r="K68" s="499">
        <f t="shared" ref="K68:K75" si="9">SUM(C68:J68)</f>
        <v>0</v>
      </c>
    </row>
    <row r="69" spans="1:12" ht="12" x14ac:dyDescent="0.2">
      <c r="A69" s="777" t="s">
        <v>523</v>
      </c>
      <c r="B69" s="778">
        <v>2630</v>
      </c>
      <c r="C69" s="780">
        <v>65000</v>
      </c>
      <c r="D69" s="780">
        <v>10650</v>
      </c>
      <c r="E69" s="780">
        <v>65000</v>
      </c>
      <c r="F69" s="780"/>
      <c r="G69" s="780"/>
      <c r="H69" s="788"/>
      <c r="I69" s="780"/>
      <c r="J69" s="780"/>
      <c r="K69" s="499">
        <f t="shared" si="9"/>
        <v>140650</v>
      </c>
    </row>
    <row r="70" spans="1:12" ht="12" x14ac:dyDescent="0.2">
      <c r="A70" s="777" t="s">
        <v>540</v>
      </c>
      <c r="B70" s="778">
        <v>2640</v>
      </c>
      <c r="C70" s="780"/>
      <c r="D70" s="780"/>
      <c r="E70" s="780"/>
      <c r="F70" s="780"/>
      <c r="G70" s="780"/>
      <c r="H70" s="788"/>
      <c r="I70" s="780"/>
      <c r="J70" s="780"/>
      <c r="K70" s="499">
        <f t="shared" si="9"/>
        <v>0</v>
      </c>
    </row>
    <row r="71" spans="1:12" ht="12" x14ac:dyDescent="0.2">
      <c r="A71" s="777" t="s">
        <v>541</v>
      </c>
      <c r="B71" s="778">
        <v>2660</v>
      </c>
      <c r="C71" s="779"/>
      <c r="D71" s="779"/>
      <c r="E71" s="779"/>
      <c r="F71" s="779"/>
      <c r="G71" s="779"/>
      <c r="H71" s="787"/>
      <c r="I71" s="780"/>
      <c r="J71" s="780"/>
      <c r="K71" s="499">
        <f t="shared" si="9"/>
        <v>0</v>
      </c>
    </row>
    <row r="72" spans="1:12" ht="12.75" thickBot="1" x14ac:dyDescent="0.25">
      <c r="A72" s="781" t="s">
        <v>587</v>
      </c>
      <c r="B72" s="789">
        <v>2600</v>
      </c>
      <c r="C72" s="790">
        <f>SUM(C67:C71)</f>
        <v>65000</v>
      </c>
      <c r="D72" s="790">
        <f t="shared" ref="D72:J72" si="10">SUM(D67:D71)</f>
        <v>10650</v>
      </c>
      <c r="E72" s="790">
        <f t="shared" si="10"/>
        <v>65000</v>
      </c>
      <c r="F72" s="790">
        <f t="shared" si="10"/>
        <v>0</v>
      </c>
      <c r="G72" s="790">
        <f t="shared" si="10"/>
        <v>0</v>
      </c>
      <c r="H72" s="790">
        <f t="shared" si="10"/>
        <v>0</v>
      </c>
      <c r="I72" s="790">
        <f t="shared" si="10"/>
        <v>0</v>
      </c>
      <c r="J72" s="790">
        <f t="shared" si="10"/>
        <v>0</v>
      </c>
      <c r="K72" s="790">
        <f>SUM(K67:K71)</f>
        <v>140650</v>
      </c>
      <c r="L72" s="745"/>
    </row>
    <row r="73" spans="1:12" s="1296" customFormat="1" ht="15.75" customHeight="1" thickTop="1" x14ac:dyDescent="0.2">
      <c r="A73" s="1305" t="s">
        <v>826</v>
      </c>
      <c r="B73" s="1306">
        <v>2900</v>
      </c>
      <c r="C73" s="791"/>
      <c r="D73" s="791"/>
      <c r="E73" s="791"/>
      <c r="F73" s="791"/>
      <c r="G73" s="791"/>
      <c r="H73" s="792"/>
      <c r="I73" s="793"/>
      <c r="J73" s="793"/>
      <c r="K73" s="794">
        <f t="shared" si="9"/>
        <v>0</v>
      </c>
    </row>
    <row r="74" spans="1:12" ht="12.75" thickBot="1" x14ac:dyDescent="0.25">
      <c r="A74" s="781" t="s">
        <v>588</v>
      </c>
      <c r="B74" s="773">
        <v>2000</v>
      </c>
      <c r="C74" s="790">
        <f t="shared" ref="C74:J74" si="11">SUM(C42,C47,C53,C57,C65,C72,C73)</f>
        <v>1314409</v>
      </c>
      <c r="D74" s="790">
        <f t="shared" si="11"/>
        <v>290807</v>
      </c>
      <c r="E74" s="790">
        <f t="shared" si="11"/>
        <v>390750</v>
      </c>
      <c r="F74" s="790">
        <f t="shared" si="11"/>
        <v>217450</v>
      </c>
      <c r="G74" s="790">
        <f t="shared" si="11"/>
        <v>188000</v>
      </c>
      <c r="H74" s="790">
        <f t="shared" si="11"/>
        <v>34000</v>
      </c>
      <c r="I74" s="790">
        <f t="shared" si="11"/>
        <v>0</v>
      </c>
      <c r="J74" s="790">
        <f t="shared" si="11"/>
        <v>0</v>
      </c>
      <c r="K74" s="795">
        <f t="shared" si="9"/>
        <v>2435416</v>
      </c>
      <c r="L74" s="745"/>
    </row>
    <row r="75" spans="1:12" s="1296" customFormat="1" ht="13.5" thickTop="1" thickBot="1" x14ac:dyDescent="0.25">
      <c r="A75" s="1307" t="s">
        <v>178</v>
      </c>
      <c r="B75" s="1308">
        <v>3000</v>
      </c>
      <c r="C75" s="796">
        <v>560</v>
      </c>
      <c r="D75" s="796"/>
      <c r="E75" s="796">
        <v>19000</v>
      </c>
      <c r="F75" s="796">
        <v>1100</v>
      </c>
      <c r="G75" s="796"/>
      <c r="H75" s="796">
        <v>500</v>
      </c>
      <c r="I75" s="797"/>
      <c r="J75" s="797"/>
      <c r="K75" s="677">
        <f t="shared" si="9"/>
        <v>21160</v>
      </c>
    </row>
    <row r="76" spans="1:12" ht="12.75" thickTop="1" x14ac:dyDescent="0.2">
      <c r="A76" s="798" t="s">
        <v>704</v>
      </c>
      <c r="B76" s="799">
        <v>4000</v>
      </c>
      <c r="C76" s="800"/>
      <c r="D76" s="801"/>
      <c r="E76" s="801"/>
      <c r="F76" s="801"/>
      <c r="G76" s="801"/>
      <c r="H76" s="801"/>
      <c r="I76" s="801"/>
      <c r="J76" s="801"/>
      <c r="K76" s="802"/>
    </row>
    <row r="77" spans="1:12" s="1296" customFormat="1" ht="12" x14ac:dyDescent="0.2">
      <c r="A77" s="1309" t="s">
        <v>703</v>
      </c>
      <c r="B77" s="1310">
        <v>4100</v>
      </c>
      <c r="C77" s="803"/>
      <c r="D77" s="804"/>
      <c r="E77" s="804"/>
      <c r="F77" s="804"/>
      <c r="G77" s="804"/>
      <c r="H77" s="804"/>
      <c r="I77" s="804"/>
      <c r="J77" s="804"/>
      <c r="K77" s="805"/>
    </row>
    <row r="78" spans="1:12" ht="12" x14ac:dyDescent="0.2">
      <c r="A78" s="777" t="s">
        <v>599</v>
      </c>
      <c r="B78" s="778">
        <v>4110</v>
      </c>
      <c r="C78" s="806"/>
      <c r="D78" s="807"/>
      <c r="E78" s="808"/>
      <c r="F78" s="806"/>
      <c r="G78" s="807"/>
      <c r="H78" s="808"/>
      <c r="I78" s="806"/>
      <c r="J78" s="806"/>
      <c r="K78" s="722">
        <f t="shared" ref="K78:K83" si="12">SUM(C78:J78)</f>
        <v>0</v>
      </c>
    </row>
    <row r="79" spans="1:12" ht="12" x14ac:dyDescent="0.2">
      <c r="A79" s="809" t="s">
        <v>260</v>
      </c>
      <c r="B79" s="810">
        <v>4120</v>
      </c>
      <c r="C79" s="811"/>
      <c r="D79" s="581"/>
      <c r="E79" s="812"/>
      <c r="F79" s="581"/>
      <c r="G79" s="578"/>
      <c r="H79" s="813">
        <v>334000</v>
      </c>
      <c r="I79" s="581"/>
      <c r="J79" s="581"/>
      <c r="K79" s="499">
        <f t="shared" si="12"/>
        <v>334000</v>
      </c>
    </row>
    <row r="80" spans="1:12" ht="12" x14ac:dyDescent="0.2">
      <c r="A80" s="814" t="s">
        <v>473</v>
      </c>
      <c r="B80" s="815">
        <v>4130</v>
      </c>
      <c r="C80" s="811"/>
      <c r="D80" s="581"/>
      <c r="E80" s="812"/>
      <c r="F80" s="581"/>
      <c r="G80" s="578"/>
      <c r="H80" s="813"/>
      <c r="I80" s="581"/>
      <c r="J80" s="581"/>
      <c r="K80" s="499">
        <f t="shared" si="12"/>
        <v>0</v>
      </c>
    </row>
    <row r="81" spans="1:12" ht="12" x14ac:dyDescent="0.2">
      <c r="A81" s="814" t="s">
        <v>221</v>
      </c>
      <c r="B81" s="815">
        <v>4140</v>
      </c>
      <c r="C81" s="811"/>
      <c r="D81" s="581"/>
      <c r="E81" s="812"/>
      <c r="F81" s="581"/>
      <c r="G81" s="578"/>
      <c r="H81" s="813"/>
      <c r="I81" s="581"/>
      <c r="J81" s="581"/>
      <c r="K81" s="499">
        <f t="shared" si="12"/>
        <v>0</v>
      </c>
    </row>
    <row r="82" spans="1:12" ht="12" x14ac:dyDescent="0.2">
      <c r="A82" s="814" t="s">
        <v>292</v>
      </c>
      <c r="B82" s="815">
        <v>4170</v>
      </c>
      <c r="C82" s="811"/>
      <c r="D82" s="581"/>
      <c r="E82" s="812"/>
      <c r="F82" s="581"/>
      <c r="G82" s="578"/>
      <c r="H82" s="813"/>
      <c r="I82" s="581"/>
      <c r="J82" s="581"/>
      <c r="K82" s="499">
        <f t="shared" si="12"/>
        <v>0</v>
      </c>
    </row>
    <row r="83" spans="1:12" ht="12" x14ac:dyDescent="0.2">
      <c r="A83" s="816" t="s">
        <v>812</v>
      </c>
      <c r="B83" s="817">
        <v>4190</v>
      </c>
      <c r="C83" s="811"/>
      <c r="D83" s="581"/>
      <c r="E83" s="812"/>
      <c r="F83" s="581"/>
      <c r="G83" s="578"/>
      <c r="H83" s="813"/>
      <c r="I83" s="581"/>
      <c r="J83" s="581"/>
      <c r="K83" s="499">
        <f t="shared" si="12"/>
        <v>0</v>
      </c>
    </row>
    <row r="84" spans="1:12" ht="12.75" thickBot="1" x14ac:dyDescent="0.25">
      <c r="A84" s="818" t="s">
        <v>708</v>
      </c>
      <c r="B84" s="819">
        <v>4100</v>
      </c>
      <c r="C84" s="811"/>
      <c r="D84" s="581"/>
      <c r="E84" s="820">
        <f>SUM(E78:E83)</f>
        <v>0</v>
      </c>
      <c r="F84" s="581"/>
      <c r="G84" s="578"/>
      <c r="H84" s="602">
        <f>SUM(H78:H83)</f>
        <v>334000</v>
      </c>
      <c r="I84" s="581"/>
      <c r="J84" s="581"/>
      <c r="K84" s="602">
        <f>SUM(K78:K83)</f>
        <v>334000</v>
      </c>
      <c r="L84" s="745"/>
    </row>
    <row r="85" spans="1:12" ht="12.75" thickTop="1" x14ac:dyDescent="0.2">
      <c r="A85" s="821" t="s">
        <v>280</v>
      </c>
      <c r="B85" s="822">
        <v>4210</v>
      </c>
      <c r="C85" s="811"/>
      <c r="D85" s="581"/>
      <c r="E85" s="581"/>
      <c r="F85" s="581"/>
      <c r="G85" s="578"/>
      <c r="H85" s="595"/>
      <c r="I85" s="581"/>
      <c r="J85" s="581"/>
      <c r="K85" s="722">
        <f>SUM(C85:J85)</f>
        <v>0</v>
      </c>
    </row>
    <row r="86" spans="1:12" ht="12" x14ac:dyDescent="0.2">
      <c r="A86" s="823" t="s">
        <v>208</v>
      </c>
      <c r="B86" s="824">
        <v>4220</v>
      </c>
      <c r="C86" s="811"/>
      <c r="D86" s="581"/>
      <c r="E86" s="581"/>
      <c r="F86" s="581"/>
      <c r="G86" s="578"/>
      <c r="H86" s="592"/>
      <c r="I86" s="581"/>
      <c r="J86" s="581"/>
      <c r="K86" s="722">
        <f t="shared" ref="K86:K99" si="13">SUM(C86:J86)</f>
        <v>0</v>
      </c>
    </row>
    <row r="87" spans="1:12" ht="12" x14ac:dyDescent="0.2">
      <c r="A87" s="825" t="s">
        <v>209</v>
      </c>
      <c r="B87" s="824">
        <v>4230</v>
      </c>
      <c r="C87" s="811"/>
      <c r="D87" s="581"/>
      <c r="E87" s="581"/>
      <c r="F87" s="581"/>
      <c r="G87" s="578"/>
      <c r="H87" s="592"/>
      <c r="I87" s="581"/>
      <c r="J87" s="581"/>
      <c r="K87" s="722">
        <f t="shared" si="13"/>
        <v>0</v>
      </c>
    </row>
    <row r="88" spans="1:12" ht="12" x14ac:dyDescent="0.2">
      <c r="A88" s="823" t="s">
        <v>210</v>
      </c>
      <c r="B88" s="824">
        <v>4240</v>
      </c>
      <c r="C88" s="811"/>
      <c r="D88" s="581"/>
      <c r="E88" s="581"/>
      <c r="F88" s="581"/>
      <c r="G88" s="578"/>
      <c r="H88" s="592"/>
      <c r="I88" s="581"/>
      <c r="J88" s="581"/>
      <c r="K88" s="722">
        <f t="shared" si="13"/>
        <v>0</v>
      </c>
    </row>
    <row r="89" spans="1:12" ht="12" x14ac:dyDescent="0.2">
      <c r="A89" s="823" t="s">
        <v>211</v>
      </c>
      <c r="B89" s="824">
        <v>4270</v>
      </c>
      <c r="C89" s="811"/>
      <c r="D89" s="581"/>
      <c r="E89" s="581"/>
      <c r="F89" s="581"/>
      <c r="G89" s="578"/>
      <c r="H89" s="592"/>
      <c r="I89" s="581"/>
      <c r="J89" s="581"/>
      <c r="K89" s="722">
        <f t="shared" si="13"/>
        <v>0</v>
      </c>
    </row>
    <row r="90" spans="1:12" ht="12" x14ac:dyDescent="0.2">
      <c r="A90" s="823" t="s">
        <v>212</v>
      </c>
      <c r="B90" s="824">
        <v>4280</v>
      </c>
      <c r="C90" s="811"/>
      <c r="D90" s="581"/>
      <c r="E90" s="581"/>
      <c r="F90" s="581"/>
      <c r="G90" s="578"/>
      <c r="H90" s="592"/>
      <c r="I90" s="581"/>
      <c r="J90" s="581"/>
      <c r="K90" s="722">
        <f t="shared" si="13"/>
        <v>0</v>
      </c>
    </row>
    <row r="91" spans="1:12" ht="12" x14ac:dyDescent="0.2">
      <c r="A91" s="825" t="s">
        <v>813</v>
      </c>
      <c r="B91" s="826">
        <v>4290</v>
      </c>
      <c r="C91" s="811"/>
      <c r="D91" s="581"/>
      <c r="E91" s="581"/>
      <c r="F91" s="581"/>
      <c r="G91" s="578"/>
      <c r="H91" s="592"/>
      <c r="I91" s="581"/>
      <c r="J91" s="581"/>
      <c r="K91" s="722">
        <f t="shared" si="13"/>
        <v>0</v>
      </c>
    </row>
    <row r="92" spans="1:12" ht="12.75" thickBot="1" x14ac:dyDescent="0.25">
      <c r="A92" s="827" t="s">
        <v>732</v>
      </c>
      <c r="B92" s="819">
        <v>4200</v>
      </c>
      <c r="C92" s="811"/>
      <c r="D92" s="581"/>
      <c r="E92" s="581"/>
      <c r="F92" s="581"/>
      <c r="G92" s="578"/>
      <c r="H92" s="828">
        <f>SUM(H85:H91)</f>
        <v>0</v>
      </c>
      <c r="I92" s="581"/>
      <c r="J92" s="581"/>
      <c r="K92" s="828">
        <f>SUM(K85:K91)</f>
        <v>0</v>
      </c>
      <c r="L92" s="745"/>
    </row>
    <row r="93" spans="1:12" ht="12.75" thickTop="1" x14ac:dyDescent="0.2">
      <c r="A93" s="829" t="s">
        <v>213</v>
      </c>
      <c r="B93" s="830">
        <v>4310</v>
      </c>
      <c r="C93" s="811"/>
      <c r="D93" s="581"/>
      <c r="E93" s="581"/>
      <c r="F93" s="581"/>
      <c r="G93" s="578"/>
      <c r="H93" s="592"/>
      <c r="I93" s="581"/>
      <c r="J93" s="581"/>
      <c r="K93" s="722">
        <f t="shared" si="13"/>
        <v>0</v>
      </c>
    </row>
    <row r="94" spans="1:12" ht="12" x14ac:dyDescent="0.2">
      <c r="A94" s="814" t="s">
        <v>214</v>
      </c>
      <c r="B94" s="201">
        <v>4320</v>
      </c>
      <c r="C94" s="811"/>
      <c r="D94" s="581"/>
      <c r="E94" s="581"/>
      <c r="F94" s="581"/>
      <c r="G94" s="578"/>
      <c r="H94" s="592"/>
      <c r="I94" s="581"/>
      <c r="J94" s="581"/>
      <c r="K94" s="722">
        <f t="shared" si="13"/>
        <v>0</v>
      </c>
    </row>
    <row r="95" spans="1:12" ht="12" x14ac:dyDescent="0.2">
      <c r="A95" s="814" t="s">
        <v>215</v>
      </c>
      <c r="B95" s="201">
        <v>4330</v>
      </c>
      <c r="C95" s="811"/>
      <c r="D95" s="581"/>
      <c r="E95" s="581"/>
      <c r="F95" s="581"/>
      <c r="G95" s="578"/>
      <c r="H95" s="592"/>
      <c r="I95" s="581"/>
      <c r="J95" s="581"/>
      <c r="K95" s="722">
        <f t="shared" si="13"/>
        <v>0</v>
      </c>
    </row>
    <row r="96" spans="1:12" ht="12" x14ac:dyDescent="0.2">
      <c r="A96" s="814" t="s">
        <v>216</v>
      </c>
      <c r="B96" s="201">
        <v>4340</v>
      </c>
      <c r="C96" s="811"/>
      <c r="D96" s="581"/>
      <c r="E96" s="581"/>
      <c r="F96" s="581"/>
      <c r="G96" s="578"/>
      <c r="H96" s="592"/>
      <c r="I96" s="581"/>
      <c r="J96" s="581"/>
      <c r="K96" s="722">
        <f t="shared" si="13"/>
        <v>0</v>
      </c>
    </row>
    <row r="97" spans="1:12" ht="12" x14ac:dyDescent="0.2">
      <c r="A97" s="814" t="s">
        <v>217</v>
      </c>
      <c r="B97" s="201">
        <v>4370</v>
      </c>
      <c r="C97" s="811"/>
      <c r="D97" s="581"/>
      <c r="E97" s="581"/>
      <c r="F97" s="581"/>
      <c r="G97" s="578"/>
      <c r="H97" s="592"/>
      <c r="I97" s="581"/>
      <c r="J97" s="581"/>
      <c r="K97" s="722">
        <f t="shared" si="13"/>
        <v>0</v>
      </c>
    </row>
    <row r="98" spans="1:12" ht="12" x14ac:dyDescent="0.2">
      <c r="A98" s="814" t="s">
        <v>218</v>
      </c>
      <c r="B98" s="201">
        <v>4380</v>
      </c>
      <c r="C98" s="811"/>
      <c r="D98" s="581"/>
      <c r="E98" s="594"/>
      <c r="F98" s="581"/>
      <c r="G98" s="578"/>
      <c r="H98" s="592"/>
      <c r="I98" s="581"/>
      <c r="J98" s="581"/>
      <c r="K98" s="722">
        <f t="shared" si="13"/>
        <v>0</v>
      </c>
    </row>
    <row r="99" spans="1:12" ht="12" x14ac:dyDescent="0.2">
      <c r="A99" s="814" t="s">
        <v>814</v>
      </c>
      <c r="B99" s="201">
        <v>4390</v>
      </c>
      <c r="C99" s="811"/>
      <c r="D99" s="581"/>
      <c r="E99" s="592"/>
      <c r="F99" s="581"/>
      <c r="G99" s="578"/>
      <c r="H99" s="592"/>
      <c r="I99" s="581"/>
      <c r="J99" s="581"/>
      <c r="K99" s="722">
        <f t="shared" si="13"/>
        <v>0</v>
      </c>
    </row>
    <row r="100" spans="1:12" ht="12.75" thickBot="1" x14ac:dyDescent="0.25">
      <c r="A100" s="831" t="s">
        <v>733</v>
      </c>
      <c r="B100" s="776">
        <v>4300</v>
      </c>
      <c r="C100" s="811"/>
      <c r="D100" s="581"/>
      <c r="E100" s="602">
        <f>SUM(E93:E99)</f>
        <v>0</v>
      </c>
      <c r="F100" s="581"/>
      <c r="G100" s="578"/>
      <c r="H100" s="602">
        <f>SUM(H93:H99)</f>
        <v>0</v>
      </c>
      <c r="I100" s="581"/>
      <c r="J100" s="581"/>
      <c r="K100" s="602">
        <f>SUM(K93:K99)</f>
        <v>0</v>
      </c>
      <c r="L100" s="745"/>
    </row>
    <row r="101" spans="1:12" ht="12.75" thickTop="1" x14ac:dyDescent="0.2">
      <c r="A101" s="832" t="s">
        <v>705</v>
      </c>
      <c r="B101" s="833">
        <v>4400</v>
      </c>
      <c r="C101" s="811"/>
      <c r="D101" s="581"/>
      <c r="E101" s="834"/>
      <c r="F101" s="581"/>
      <c r="G101" s="578"/>
      <c r="H101" s="834"/>
      <c r="I101" s="581"/>
      <c r="J101" s="581"/>
      <c r="K101" s="835">
        <f>SUM(C101:J101)</f>
        <v>0</v>
      </c>
    </row>
    <row r="102" spans="1:12" ht="12.75" thickBot="1" x14ac:dyDescent="0.25">
      <c r="A102" s="827" t="s">
        <v>706</v>
      </c>
      <c r="B102" s="819">
        <v>4000</v>
      </c>
      <c r="C102" s="811"/>
      <c r="D102" s="581"/>
      <c r="E102" s="602">
        <f>SUM(E84,E92,E100,E101)</f>
        <v>0</v>
      </c>
      <c r="F102" s="581"/>
      <c r="G102" s="578"/>
      <c r="H102" s="602">
        <f>SUM(H84,H92,H100,H101)</f>
        <v>334000</v>
      </c>
      <c r="I102" s="581"/>
      <c r="J102" s="581"/>
      <c r="K102" s="602">
        <f>SUM(K84,K92,K100,K101)</f>
        <v>334000</v>
      </c>
      <c r="L102" s="745"/>
    </row>
    <row r="103" spans="1:12" s="1296" customFormat="1" ht="12.75" thickTop="1" x14ac:dyDescent="0.2">
      <c r="A103" s="836" t="s">
        <v>49</v>
      </c>
      <c r="B103" s="1311">
        <v>5000</v>
      </c>
      <c r="C103" s="837"/>
      <c r="D103" s="838"/>
      <c r="E103" s="839"/>
      <c r="F103" s="838"/>
      <c r="G103" s="838"/>
      <c r="H103" s="839"/>
      <c r="I103" s="838"/>
      <c r="J103" s="838"/>
      <c r="K103" s="840"/>
    </row>
    <row r="104" spans="1:12" ht="15.75" customHeight="1" x14ac:dyDescent="0.2">
      <c r="A104" s="1419" t="s">
        <v>223</v>
      </c>
      <c r="B104" s="841">
        <v>5100</v>
      </c>
      <c r="C104" s="581"/>
      <c r="D104" s="581"/>
      <c r="E104" s="578"/>
      <c r="F104" s="581"/>
      <c r="G104" s="581"/>
      <c r="H104" s="842"/>
      <c r="I104" s="581"/>
      <c r="J104" s="581"/>
      <c r="K104" s="581"/>
    </row>
    <row r="105" spans="1:12" ht="12" x14ac:dyDescent="0.2">
      <c r="A105" s="814" t="s">
        <v>339</v>
      </c>
      <c r="B105" s="815">
        <v>5110</v>
      </c>
      <c r="C105" s="581"/>
      <c r="D105" s="581"/>
      <c r="E105" s="578"/>
      <c r="F105" s="581"/>
      <c r="G105" s="581"/>
      <c r="H105" s="843"/>
      <c r="I105" s="581"/>
      <c r="J105" s="581"/>
      <c r="K105" s="499">
        <f>SUM(C105:J105)</f>
        <v>0</v>
      </c>
    </row>
    <row r="106" spans="1:12" ht="12" x14ac:dyDescent="0.2">
      <c r="A106" s="814" t="s">
        <v>455</v>
      </c>
      <c r="B106" s="815">
        <v>5120</v>
      </c>
      <c r="C106" s="581"/>
      <c r="D106" s="581"/>
      <c r="E106" s="578"/>
      <c r="F106" s="581"/>
      <c r="G106" s="581"/>
      <c r="H106" s="843"/>
      <c r="I106" s="581"/>
      <c r="J106" s="581"/>
      <c r="K106" s="499">
        <f>SUM(C106:J106)</f>
        <v>0</v>
      </c>
    </row>
    <row r="107" spans="1:12" ht="12" x14ac:dyDescent="0.2">
      <c r="A107" s="814" t="s">
        <v>396</v>
      </c>
      <c r="B107" s="815">
        <v>5130</v>
      </c>
      <c r="C107" s="581"/>
      <c r="D107" s="581"/>
      <c r="E107" s="578"/>
      <c r="F107" s="581"/>
      <c r="G107" s="581"/>
      <c r="H107" s="844"/>
      <c r="I107" s="581"/>
      <c r="J107" s="581"/>
      <c r="K107" s="499">
        <f>SUM(C107:J107)</f>
        <v>0</v>
      </c>
    </row>
    <row r="108" spans="1:12" ht="12" x14ac:dyDescent="0.2">
      <c r="A108" s="845" t="s">
        <v>477</v>
      </c>
      <c r="B108" s="815">
        <v>5140</v>
      </c>
      <c r="C108" s="581"/>
      <c r="D108" s="581"/>
      <c r="E108" s="578"/>
      <c r="F108" s="581"/>
      <c r="G108" s="581"/>
      <c r="H108" s="844"/>
      <c r="I108" s="581"/>
      <c r="J108" s="581"/>
      <c r="K108" s="499">
        <f>SUM(C108:J108)</f>
        <v>0</v>
      </c>
    </row>
    <row r="109" spans="1:12" ht="12" x14ac:dyDescent="0.2">
      <c r="A109" s="814" t="s">
        <v>815</v>
      </c>
      <c r="B109" s="815">
        <v>5150</v>
      </c>
      <c r="C109" s="581"/>
      <c r="D109" s="581"/>
      <c r="E109" s="578"/>
      <c r="F109" s="581"/>
      <c r="G109" s="581"/>
      <c r="H109" s="843"/>
      <c r="I109" s="581"/>
      <c r="J109" s="581"/>
      <c r="K109" s="499">
        <f>SUM(C109:J109)</f>
        <v>0</v>
      </c>
    </row>
    <row r="110" spans="1:12" ht="12" customHeight="1" thickBot="1" x14ac:dyDescent="0.25">
      <c r="A110" s="846" t="s">
        <v>51</v>
      </c>
      <c r="B110" s="847">
        <v>5100</v>
      </c>
      <c r="C110" s="581"/>
      <c r="D110" s="581"/>
      <c r="E110" s="578"/>
      <c r="F110" s="581"/>
      <c r="G110" s="581"/>
      <c r="H110" s="602">
        <f>SUM(H105:H109)</f>
        <v>0</v>
      </c>
      <c r="I110" s="581"/>
      <c r="J110" s="581"/>
      <c r="K110" s="676">
        <f>SUM(K105:K109)</f>
        <v>0</v>
      </c>
      <c r="L110" s="745"/>
    </row>
    <row r="111" spans="1:12" s="1296" customFormat="1" ht="15.75" customHeight="1" thickTop="1" thickBot="1" x14ac:dyDescent="0.25">
      <c r="A111" s="1312" t="s">
        <v>244</v>
      </c>
      <c r="B111" s="1313">
        <v>5200</v>
      </c>
      <c r="C111" s="581"/>
      <c r="D111" s="581"/>
      <c r="E111" s="578"/>
      <c r="F111" s="581"/>
      <c r="G111" s="581"/>
      <c r="H111" s="848"/>
      <c r="I111" s="581"/>
      <c r="J111" s="581"/>
      <c r="K111" s="795">
        <f>H111</f>
        <v>0</v>
      </c>
    </row>
    <row r="112" spans="1:12" ht="12" customHeight="1" thickTop="1" thickBot="1" x14ac:dyDescent="0.25">
      <c r="A112" s="849" t="s">
        <v>201</v>
      </c>
      <c r="B112" s="850">
        <v>5000</v>
      </c>
      <c r="C112" s="581"/>
      <c r="D112" s="581"/>
      <c r="E112" s="578"/>
      <c r="F112" s="581"/>
      <c r="G112" s="581"/>
      <c r="H112" s="828">
        <f>SUM(H110:H111)</f>
        <v>0</v>
      </c>
      <c r="I112" s="581"/>
      <c r="J112" s="581"/>
      <c r="K112" s="828">
        <f>SUM(K110:K111)</f>
        <v>0</v>
      </c>
      <c r="L112" s="745"/>
    </row>
    <row r="113" spans="1:12" s="1296" customFormat="1" ht="15.75" customHeight="1" thickTop="1" thickBot="1" x14ac:dyDescent="0.25">
      <c r="A113" s="851" t="s">
        <v>458</v>
      </c>
      <c r="B113" s="1314">
        <v>6000</v>
      </c>
      <c r="C113" s="594"/>
      <c r="D113" s="594"/>
      <c r="E113" s="594"/>
      <c r="F113" s="594"/>
      <c r="G113" s="594"/>
      <c r="H113" s="848">
        <v>5000</v>
      </c>
      <c r="I113" s="594"/>
      <c r="J113" s="594"/>
      <c r="K113" s="499">
        <f>SUM(C113:J113)</f>
        <v>5000</v>
      </c>
    </row>
    <row r="114" spans="1:12" ht="17.25" thickTop="1" thickBot="1" x14ac:dyDescent="0.25">
      <c r="A114" s="831" t="s">
        <v>516</v>
      </c>
      <c r="B114" s="852"/>
      <c r="C114" s="828">
        <f t="shared" ref="C114:K114" si="14">SUM(C33,C74,C75,C102,C112,C113,)</f>
        <v>5931769</v>
      </c>
      <c r="D114" s="828">
        <f t="shared" si="14"/>
        <v>999355</v>
      </c>
      <c r="E114" s="828">
        <f t="shared" si="14"/>
        <v>472850</v>
      </c>
      <c r="F114" s="828">
        <f t="shared" si="14"/>
        <v>433750</v>
      </c>
      <c r="G114" s="828">
        <f t="shared" si="14"/>
        <v>202500</v>
      </c>
      <c r="H114" s="828">
        <f t="shared" si="14"/>
        <v>395000</v>
      </c>
      <c r="I114" s="828">
        <f t="shared" si="14"/>
        <v>0</v>
      </c>
      <c r="J114" s="828">
        <f t="shared" si="14"/>
        <v>0</v>
      </c>
      <c r="K114" s="828">
        <f t="shared" si="14"/>
        <v>8435224</v>
      </c>
      <c r="L114" s="745"/>
    </row>
    <row r="115" spans="1:12" ht="13.5" thickTop="1" thickBot="1" x14ac:dyDescent="0.25">
      <c r="A115" s="1422" t="s">
        <v>82</v>
      </c>
      <c r="B115" s="1423"/>
      <c r="C115" s="853"/>
      <c r="D115" s="853"/>
      <c r="E115" s="853"/>
      <c r="F115" s="853"/>
      <c r="G115" s="853"/>
      <c r="H115" s="853"/>
      <c r="I115" s="853"/>
      <c r="J115" s="853"/>
      <c r="K115" s="854">
        <f>'EstRev 5-10'!C267-'EstExp 11-17'!K114</f>
        <v>193641</v>
      </c>
    </row>
    <row r="116" spans="1:12" ht="5.25" customHeight="1" thickTop="1" x14ac:dyDescent="0.2">
      <c r="A116" s="855"/>
      <c r="B116" s="856"/>
      <c r="C116" s="857"/>
      <c r="D116" s="857"/>
      <c r="E116" s="857"/>
      <c r="F116" s="857"/>
      <c r="G116" s="857"/>
      <c r="H116" s="857"/>
      <c r="I116" s="857"/>
      <c r="J116" s="857"/>
      <c r="K116" s="857"/>
    </row>
    <row r="117" spans="1:12" s="1296" customFormat="1" ht="16.7" customHeight="1" x14ac:dyDescent="0.2">
      <c r="A117" s="1315" t="s">
        <v>230</v>
      </c>
      <c r="B117" s="858"/>
      <c r="C117" s="859"/>
      <c r="D117" s="859"/>
      <c r="E117" s="859"/>
      <c r="F117" s="859"/>
      <c r="G117" s="859"/>
      <c r="H117" s="859"/>
      <c r="I117" s="859"/>
      <c r="J117" s="859"/>
      <c r="K117" s="860"/>
    </row>
    <row r="118" spans="1:12" s="1296" customFormat="1" ht="15.75" customHeight="1" x14ac:dyDescent="0.2">
      <c r="A118" s="1316" t="s">
        <v>174</v>
      </c>
      <c r="B118" s="1317" t="s">
        <v>123</v>
      </c>
      <c r="C118" s="861"/>
      <c r="D118" s="862"/>
      <c r="E118" s="862"/>
      <c r="F118" s="862"/>
      <c r="G118" s="862"/>
      <c r="H118" s="862"/>
      <c r="I118" s="862"/>
      <c r="J118" s="862"/>
      <c r="K118" s="863"/>
    </row>
    <row r="119" spans="1:12" s="1296" customFormat="1" ht="12.75" customHeight="1" x14ac:dyDescent="0.2">
      <c r="A119" s="1318" t="s">
        <v>252</v>
      </c>
      <c r="B119" s="1319">
        <v>2100</v>
      </c>
      <c r="C119" s="865"/>
      <c r="D119" s="865"/>
      <c r="E119" s="865"/>
      <c r="F119" s="865"/>
      <c r="G119" s="865"/>
      <c r="H119" s="865"/>
      <c r="I119" s="865"/>
      <c r="J119" s="865"/>
      <c r="K119" s="866"/>
    </row>
    <row r="120" spans="1:12" ht="12" customHeight="1" thickBot="1" x14ac:dyDescent="0.25">
      <c r="A120" s="867" t="s">
        <v>816</v>
      </c>
      <c r="B120" s="868">
        <v>2190</v>
      </c>
      <c r="C120" s="869"/>
      <c r="D120" s="869"/>
      <c r="E120" s="869"/>
      <c r="F120" s="869"/>
      <c r="G120" s="869"/>
      <c r="H120" s="869"/>
      <c r="I120" s="870"/>
      <c r="J120" s="870"/>
      <c r="K120" s="499">
        <f>SUM(C120:J120)</f>
        <v>0</v>
      </c>
    </row>
    <row r="121" spans="1:12" s="1296" customFormat="1" ht="12.75" customHeight="1" thickTop="1" x14ac:dyDescent="0.2">
      <c r="A121" s="1320" t="s">
        <v>253</v>
      </c>
      <c r="B121" s="1319">
        <v>2500</v>
      </c>
      <c r="C121" s="866"/>
      <c r="D121" s="866"/>
      <c r="E121" s="866"/>
      <c r="F121" s="866"/>
      <c r="G121" s="866"/>
      <c r="H121" s="866"/>
      <c r="I121" s="865"/>
      <c r="J121" s="871"/>
      <c r="K121" s="872"/>
    </row>
    <row r="122" spans="1:12" ht="12" x14ac:dyDescent="0.2">
      <c r="A122" s="867" t="s">
        <v>415</v>
      </c>
      <c r="B122" s="868">
        <v>2510</v>
      </c>
      <c r="C122" s="873"/>
      <c r="D122" s="873"/>
      <c r="E122" s="873"/>
      <c r="F122" s="873"/>
      <c r="G122" s="873"/>
      <c r="H122" s="873"/>
      <c r="I122" s="874"/>
      <c r="J122" s="874"/>
      <c r="K122" s="499">
        <f>SUM(C122:J122)</f>
        <v>0</v>
      </c>
    </row>
    <row r="123" spans="1:12" ht="12" x14ac:dyDescent="0.2">
      <c r="A123" s="867" t="s">
        <v>259</v>
      </c>
      <c r="B123" s="868">
        <v>2530</v>
      </c>
      <c r="C123" s="873"/>
      <c r="D123" s="873"/>
      <c r="E123" s="873"/>
      <c r="F123" s="873"/>
      <c r="G123" s="873"/>
      <c r="H123" s="873"/>
      <c r="I123" s="874"/>
      <c r="J123" s="874"/>
      <c r="K123" s="499">
        <f>SUM(C123:J123)</f>
        <v>0</v>
      </c>
    </row>
    <row r="124" spans="1:12" ht="12" x14ac:dyDescent="0.2">
      <c r="A124" s="867" t="s">
        <v>417</v>
      </c>
      <c r="B124" s="868">
        <v>2540</v>
      </c>
      <c r="C124" s="873">
        <v>252000</v>
      </c>
      <c r="D124" s="873">
        <v>61080</v>
      </c>
      <c r="E124" s="873">
        <v>226000</v>
      </c>
      <c r="F124" s="873">
        <v>210400</v>
      </c>
      <c r="G124" s="873">
        <v>228500</v>
      </c>
      <c r="H124" s="873">
        <v>1000</v>
      </c>
      <c r="I124" s="874"/>
      <c r="J124" s="874"/>
      <c r="K124" s="499">
        <f>SUM(C124:J124)</f>
        <v>978980</v>
      </c>
    </row>
    <row r="125" spans="1:12" ht="12" x14ac:dyDescent="0.2">
      <c r="A125" s="867" t="s">
        <v>418</v>
      </c>
      <c r="B125" s="868">
        <v>2550</v>
      </c>
      <c r="C125" s="873"/>
      <c r="D125" s="873"/>
      <c r="E125" s="873"/>
      <c r="F125" s="873"/>
      <c r="G125" s="873"/>
      <c r="H125" s="873"/>
      <c r="I125" s="874"/>
      <c r="J125" s="874"/>
      <c r="K125" s="499">
        <f>SUM(C125:J125)</f>
        <v>0</v>
      </c>
    </row>
    <row r="126" spans="1:12" ht="12" x14ac:dyDescent="0.2">
      <c r="A126" s="875" t="s">
        <v>419</v>
      </c>
      <c r="B126" s="868">
        <v>2560</v>
      </c>
      <c r="C126" s="876"/>
      <c r="D126" s="876"/>
      <c r="E126" s="876"/>
      <c r="F126" s="876"/>
      <c r="G126" s="874"/>
      <c r="H126" s="876"/>
      <c r="I126" s="874"/>
      <c r="J126" s="876"/>
      <c r="K126" s="499">
        <f>SUM(C126:J126)</f>
        <v>0</v>
      </c>
    </row>
    <row r="127" spans="1:12" ht="12" customHeight="1" thickBot="1" x14ac:dyDescent="0.25">
      <c r="A127" s="877" t="s">
        <v>586</v>
      </c>
      <c r="B127" s="878">
        <v>2500</v>
      </c>
      <c r="C127" s="879">
        <f>SUM(C122:C125)</f>
        <v>252000</v>
      </c>
      <c r="D127" s="879">
        <f>SUM(D122:D125)</f>
        <v>61080</v>
      </c>
      <c r="E127" s="879">
        <f t="shared" ref="E127:K127" si="15">SUM(E122:E126)</f>
        <v>226000</v>
      </c>
      <c r="F127" s="879">
        <f t="shared" si="15"/>
        <v>210400</v>
      </c>
      <c r="G127" s="879">
        <f>SUM(G122:G126)</f>
        <v>228500</v>
      </c>
      <c r="H127" s="879">
        <f>SUM(H122:H126)</f>
        <v>1000</v>
      </c>
      <c r="I127" s="879">
        <f t="shared" si="15"/>
        <v>0</v>
      </c>
      <c r="J127" s="879">
        <f t="shared" si="15"/>
        <v>0</v>
      </c>
      <c r="K127" s="879">
        <f t="shared" si="15"/>
        <v>978980</v>
      </c>
    </row>
    <row r="128" spans="1:12" s="1296" customFormat="1" ht="12.75" customHeight="1" thickTop="1" x14ac:dyDescent="0.2">
      <c r="A128" s="1321" t="s">
        <v>832</v>
      </c>
      <c r="B128" s="1420">
        <v>2900</v>
      </c>
      <c r="C128" s="880"/>
      <c r="D128" s="880"/>
      <c r="E128" s="880"/>
      <c r="F128" s="880"/>
      <c r="G128" s="880"/>
      <c r="H128" s="880"/>
      <c r="I128" s="881"/>
      <c r="J128" s="881"/>
      <c r="K128" s="794">
        <f>SUM(C128:J128)</f>
        <v>0</v>
      </c>
    </row>
    <row r="129" spans="1:11" ht="12" customHeight="1" thickBot="1" x14ac:dyDescent="0.25">
      <c r="A129" s="882" t="s">
        <v>588</v>
      </c>
      <c r="B129" s="883">
        <v>2000</v>
      </c>
      <c r="C129" s="884">
        <f>SUM(C120,C127,C128)</f>
        <v>252000</v>
      </c>
      <c r="D129" s="884">
        <f t="shared" ref="D129:K129" si="16">SUM(D120,D127,D128)</f>
        <v>61080</v>
      </c>
      <c r="E129" s="884">
        <f t="shared" si="16"/>
        <v>226000</v>
      </c>
      <c r="F129" s="884">
        <f t="shared" si="16"/>
        <v>210400</v>
      </c>
      <c r="G129" s="884">
        <f>SUM(G120,G127,G128)</f>
        <v>228500</v>
      </c>
      <c r="H129" s="884">
        <f>SUM(H120,H127,H128)</f>
        <v>1000</v>
      </c>
      <c r="I129" s="884">
        <f t="shared" si="16"/>
        <v>0</v>
      </c>
      <c r="J129" s="884">
        <f t="shared" si="16"/>
        <v>0</v>
      </c>
      <c r="K129" s="884">
        <f t="shared" si="16"/>
        <v>978980</v>
      </c>
    </row>
    <row r="130" spans="1:11" s="1296" customFormat="1" ht="13.5" thickTop="1" thickBot="1" x14ac:dyDescent="0.25">
      <c r="A130" s="885" t="s">
        <v>175</v>
      </c>
      <c r="B130" s="1322">
        <v>3000</v>
      </c>
      <c r="C130" s="886"/>
      <c r="D130" s="886"/>
      <c r="E130" s="886"/>
      <c r="F130" s="886"/>
      <c r="G130" s="886"/>
      <c r="H130" s="887"/>
      <c r="I130" s="888"/>
      <c r="J130" s="888"/>
      <c r="K130" s="499">
        <f>SUM(C130:J130)</f>
        <v>0</v>
      </c>
    </row>
    <row r="131" spans="1:11" s="1296" customFormat="1" ht="15.75" customHeight="1" thickTop="1" x14ac:dyDescent="0.2">
      <c r="A131" s="889" t="s">
        <v>707</v>
      </c>
      <c r="B131" s="1323">
        <v>4000</v>
      </c>
      <c r="C131" s="890"/>
      <c r="D131" s="891"/>
      <c r="E131" s="891"/>
      <c r="F131" s="891"/>
      <c r="G131" s="891"/>
      <c r="H131" s="891"/>
      <c r="I131" s="891"/>
      <c r="J131" s="891"/>
      <c r="K131" s="892"/>
    </row>
    <row r="132" spans="1:11" ht="15.75" customHeight="1" x14ac:dyDescent="0.2">
      <c r="A132" s="1318" t="s">
        <v>703</v>
      </c>
      <c r="B132" s="864">
        <v>4100</v>
      </c>
      <c r="C132" s="865"/>
      <c r="D132" s="871"/>
      <c r="E132" s="893"/>
      <c r="F132" s="865"/>
      <c r="G132" s="865"/>
      <c r="H132" s="893"/>
      <c r="I132" s="865"/>
      <c r="J132" s="871"/>
      <c r="K132" s="866"/>
    </row>
    <row r="133" spans="1:11" ht="12" x14ac:dyDescent="0.2">
      <c r="A133" s="894" t="s">
        <v>599</v>
      </c>
      <c r="B133" s="895">
        <v>4110</v>
      </c>
      <c r="C133" s="865"/>
      <c r="D133" s="871"/>
      <c r="E133" s="896"/>
      <c r="F133" s="865"/>
      <c r="G133" s="865"/>
      <c r="H133" s="896"/>
      <c r="I133" s="865"/>
      <c r="J133" s="871"/>
      <c r="K133" s="897">
        <f>SUM(E133,H133)</f>
        <v>0</v>
      </c>
    </row>
    <row r="134" spans="1:11" ht="12" x14ac:dyDescent="0.2">
      <c r="A134" s="898" t="s">
        <v>260</v>
      </c>
      <c r="B134" s="899">
        <v>4120</v>
      </c>
      <c r="C134" s="900"/>
      <c r="D134" s="901"/>
      <c r="E134" s="902"/>
      <c r="F134" s="900"/>
      <c r="G134" s="900"/>
      <c r="H134" s="903"/>
      <c r="I134" s="900"/>
      <c r="J134" s="901"/>
      <c r="K134" s="499">
        <f>SUM(C134:J134)</f>
        <v>0</v>
      </c>
    </row>
    <row r="135" spans="1:11" ht="12" x14ac:dyDescent="0.2">
      <c r="A135" s="898" t="s">
        <v>222</v>
      </c>
      <c r="B135" s="904">
        <v>4140</v>
      </c>
      <c r="C135" s="900"/>
      <c r="D135" s="901"/>
      <c r="E135" s="902"/>
      <c r="F135" s="900"/>
      <c r="G135" s="900"/>
      <c r="H135" s="903"/>
      <c r="I135" s="900"/>
      <c r="J135" s="901"/>
      <c r="K135" s="499">
        <f>SUM(C135:J135)</f>
        <v>0</v>
      </c>
    </row>
    <row r="136" spans="1:11" ht="12" x14ac:dyDescent="0.2">
      <c r="A136" s="905" t="s">
        <v>813</v>
      </c>
      <c r="B136" s="906">
        <v>4190</v>
      </c>
      <c r="C136" s="900"/>
      <c r="D136" s="901"/>
      <c r="E136" s="902"/>
      <c r="F136" s="900"/>
      <c r="G136" s="900"/>
      <c r="H136" s="903"/>
      <c r="I136" s="900"/>
      <c r="J136" s="901"/>
      <c r="K136" s="499">
        <f>SUM(C136:J136)</f>
        <v>0</v>
      </c>
    </row>
    <row r="137" spans="1:11" ht="12.75" thickBot="1" x14ac:dyDescent="0.25">
      <c r="A137" s="907" t="s">
        <v>708</v>
      </c>
      <c r="B137" s="908">
        <v>4100</v>
      </c>
      <c r="C137" s="900"/>
      <c r="D137" s="901"/>
      <c r="E137" s="909">
        <f>SUM(E133:E136)</f>
        <v>0</v>
      </c>
      <c r="F137" s="900"/>
      <c r="G137" s="900"/>
      <c r="H137" s="909">
        <f>SUM(H133:H136)</f>
        <v>0</v>
      </c>
      <c r="I137" s="900"/>
      <c r="J137" s="901"/>
      <c r="K137" s="909">
        <f>SUM(K133:K136)</f>
        <v>0</v>
      </c>
    </row>
    <row r="138" spans="1:11" ht="16.5" thickTop="1" thickBot="1" x14ac:dyDescent="0.25">
      <c r="A138" s="910" t="s">
        <v>818</v>
      </c>
      <c r="B138" s="911">
        <v>4400</v>
      </c>
      <c r="C138" s="900"/>
      <c r="D138" s="901"/>
      <c r="E138" s="912"/>
      <c r="F138" s="900"/>
      <c r="G138" s="900"/>
      <c r="H138" s="913"/>
      <c r="I138" s="900"/>
      <c r="J138" s="901"/>
      <c r="K138" s="772">
        <f>SUM(C138:J138)</f>
        <v>0</v>
      </c>
    </row>
    <row r="139" spans="1:11" ht="13.5" thickTop="1" thickBot="1" x14ac:dyDescent="0.25">
      <c r="A139" s="914" t="s">
        <v>709</v>
      </c>
      <c r="B139" s="915">
        <v>4000</v>
      </c>
      <c r="C139" s="900"/>
      <c r="D139" s="900"/>
      <c r="E139" s="916">
        <f>SUM(E137)</f>
        <v>0</v>
      </c>
      <c r="F139" s="900"/>
      <c r="G139" s="900"/>
      <c r="H139" s="917">
        <f>SUM(H137:H138)</f>
        <v>0</v>
      </c>
      <c r="I139" s="900"/>
      <c r="J139" s="900"/>
      <c r="K139" s="917">
        <f>SUM(K137:K138)</f>
        <v>0</v>
      </c>
    </row>
    <row r="140" spans="1:11" s="1296" customFormat="1" ht="12.75" thickTop="1" x14ac:dyDescent="0.2">
      <c r="A140" s="918" t="s">
        <v>50</v>
      </c>
      <c r="B140" s="1324">
        <v>5000</v>
      </c>
      <c r="C140" s="900"/>
      <c r="D140" s="900"/>
      <c r="E140" s="919"/>
      <c r="F140" s="900"/>
      <c r="G140" s="900"/>
      <c r="H140" s="900"/>
      <c r="I140" s="900"/>
      <c r="J140" s="900"/>
      <c r="K140" s="900"/>
    </row>
    <row r="141" spans="1:11" s="1296" customFormat="1" ht="15.75" customHeight="1" x14ac:dyDescent="0.2">
      <c r="A141" s="1325" t="s">
        <v>223</v>
      </c>
      <c r="B141" s="1326">
        <v>5100</v>
      </c>
      <c r="C141" s="900"/>
      <c r="D141" s="900"/>
      <c r="E141" s="900"/>
      <c r="F141" s="900"/>
      <c r="G141" s="900"/>
      <c r="H141" s="900"/>
      <c r="I141" s="900"/>
      <c r="J141" s="900"/>
      <c r="K141" s="920"/>
    </row>
    <row r="142" spans="1:11" ht="12" customHeight="1" x14ac:dyDescent="0.2">
      <c r="A142" s="898" t="s">
        <v>339</v>
      </c>
      <c r="B142" s="904">
        <v>5110</v>
      </c>
      <c r="C142" s="900"/>
      <c r="D142" s="900"/>
      <c r="E142" s="900"/>
      <c r="F142" s="900"/>
      <c r="G142" s="900"/>
      <c r="H142" s="921"/>
      <c r="I142" s="900"/>
      <c r="J142" s="901"/>
      <c r="K142" s="499">
        <f>SUM(C142:J142)</f>
        <v>0</v>
      </c>
    </row>
    <row r="143" spans="1:11" ht="12" customHeight="1" x14ac:dyDescent="0.2">
      <c r="A143" s="898" t="s">
        <v>455</v>
      </c>
      <c r="B143" s="904">
        <v>5120</v>
      </c>
      <c r="C143" s="900"/>
      <c r="D143" s="900"/>
      <c r="E143" s="900"/>
      <c r="F143" s="900"/>
      <c r="G143" s="900"/>
      <c r="H143" s="921"/>
      <c r="I143" s="900"/>
      <c r="J143" s="901"/>
      <c r="K143" s="499">
        <f>SUM(C143:J143)</f>
        <v>0</v>
      </c>
    </row>
    <row r="144" spans="1:11" ht="12" customHeight="1" x14ac:dyDescent="0.2">
      <c r="A144" s="922" t="s">
        <v>397</v>
      </c>
      <c r="B144" s="904">
        <v>5130</v>
      </c>
      <c r="C144" s="900"/>
      <c r="D144" s="900"/>
      <c r="E144" s="900"/>
      <c r="F144" s="900"/>
      <c r="G144" s="900"/>
      <c r="H144" s="921"/>
      <c r="I144" s="900"/>
      <c r="J144" s="901"/>
      <c r="K144" s="499">
        <f>SUM(C144:J144)</f>
        <v>0</v>
      </c>
    </row>
    <row r="145" spans="1:12" ht="12" customHeight="1" x14ac:dyDescent="0.2">
      <c r="A145" s="923" t="s">
        <v>477</v>
      </c>
      <c r="B145" s="904">
        <v>5140</v>
      </c>
      <c r="C145" s="900"/>
      <c r="D145" s="900"/>
      <c r="E145" s="900"/>
      <c r="F145" s="900"/>
      <c r="G145" s="900"/>
      <c r="H145" s="924"/>
      <c r="I145" s="900"/>
      <c r="J145" s="901"/>
      <c r="K145" s="499">
        <f>SUM(C145:J145)</f>
        <v>0</v>
      </c>
    </row>
    <row r="146" spans="1:12" ht="12" customHeight="1" x14ac:dyDescent="0.2">
      <c r="A146" s="923" t="s">
        <v>819</v>
      </c>
      <c r="B146" s="904">
        <v>5150</v>
      </c>
      <c r="C146" s="900"/>
      <c r="D146" s="900"/>
      <c r="E146" s="900"/>
      <c r="F146" s="900"/>
      <c r="G146" s="900"/>
      <c r="H146" s="924"/>
      <c r="I146" s="900"/>
      <c r="J146" s="901"/>
      <c r="K146" s="499">
        <f>SUM(C146:J146)</f>
        <v>0</v>
      </c>
    </row>
    <row r="147" spans="1:12" ht="12" customHeight="1" thickBot="1" x14ac:dyDescent="0.25">
      <c r="A147" s="925" t="s">
        <v>51</v>
      </c>
      <c r="B147" s="926">
        <v>5100</v>
      </c>
      <c r="C147" s="900"/>
      <c r="D147" s="900"/>
      <c r="E147" s="900"/>
      <c r="F147" s="900"/>
      <c r="G147" s="900"/>
      <c r="H147" s="927">
        <f>SUM(H142:H146)</f>
        <v>0</v>
      </c>
      <c r="I147" s="900"/>
      <c r="J147" s="901"/>
      <c r="K147" s="676">
        <f>SUM(K142:K146)</f>
        <v>0</v>
      </c>
    </row>
    <row r="148" spans="1:12" s="1296" customFormat="1" ht="15.75" customHeight="1" thickTop="1" thickBot="1" x14ac:dyDescent="0.25">
      <c r="A148" s="1327" t="s">
        <v>244</v>
      </c>
      <c r="B148" s="1328">
        <v>5200</v>
      </c>
      <c r="C148" s="900"/>
      <c r="D148" s="900"/>
      <c r="E148" s="900"/>
      <c r="F148" s="900"/>
      <c r="G148" s="900"/>
      <c r="H148" s="928"/>
      <c r="I148" s="900"/>
      <c r="J148" s="901"/>
      <c r="K148" s="677">
        <f>SUM(H148:J148)</f>
        <v>0</v>
      </c>
    </row>
    <row r="149" spans="1:12" ht="12" customHeight="1" thickTop="1" thickBot="1" x14ac:dyDescent="0.25">
      <c r="A149" s="929" t="s">
        <v>201</v>
      </c>
      <c r="B149" s="930">
        <v>5000</v>
      </c>
      <c r="C149" s="900"/>
      <c r="D149" s="900"/>
      <c r="E149" s="900"/>
      <c r="F149" s="900"/>
      <c r="G149" s="900"/>
      <c r="H149" s="909">
        <f>SUM(H147:H148)</f>
        <v>0</v>
      </c>
      <c r="I149" s="900"/>
      <c r="J149" s="901"/>
      <c r="K149" s="909">
        <f>SUM(K147:K148)</f>
        <v>0</v>
      </c>
    </row>
    <row r="150" spans="1:12" s="1296" customFormat="1" ht="15.75" customHeight="1" thickTop="1" thickBot="1" x14ac:dyDescent="0.25">
      <c r="A150" s="931" t="s">
        <v>190</v>
      </c>
      <c r="B150" s="1329">
        <v>6000</v>
      </c>
      <c r="C150" s="900"/>
      <c r="D150" s="900"/>
      <c r="E150" s="900"/>
      <c r="F150" s="900"/>
      <c r="G150" s="900"/>
      <c r="H150" s="928">
        <v>5000</v>
      </c>
      <c r="I150" s="900"/>
      <c r="J150" s="901"/>
      <c r="K150" s="677">
        <f>SUM(C150:J150)</f>
        <v>5000</v>
      </c>
    </row>
    <row r="151" spans="1:12" ht="12" customHeight="1" thickTop="1" thickBot="1" x14ac:dyDescent="0.25">
      <c r="A151" s="932" t="s">
        <v>516</v>
      </c>
      <c r="B151" s="933"/>
      <c r="C151" s="927">
        <f>SUM(C129,C130,C139,C149,C150)</f>
        <v>252000</v>
      </c>
      <c r="D151" s="927">
        <f t="shared" ref="D151:J151" si="17">SUM(D129,D130,D139,D149,D150)</f>
        <v>61080</v>
      </c>
      <c r="E151" s="927">
        <f>SUM(E129,E130,E139)</f>
        <v>226000</v>
      </c>
      <c r="F151" s="927">
        <f t="shared" si="17"/>
        <v>210400</v>
      </c>
      <c r="G151" s="927">
        <f t="shared" si="17"/>
        <v>228500</v>
      </c>
      <c r="H151" s="927">
        <f>SUM(H129,H130,H139,H149,H150)</f>
        <v>6000</v>
      </c>
      <c r="I151" s="927">
        <f t="shared" si="17"/>
        <v>0</v>
      </c>
      <c r="J151" s="927">
        <f t="shared" si="17"/>
        <v>0</v>
      </c>
      <c r="K151" s="909">
        <f>SUM(K129,K130,K139,K149,K150)</f>
        <v>983980</v>
      </c>
      <c r="L151" s="745"/>
    </row>
    <row r="152" spans="1:12" ht="14.25" thickTop="1" thickBot="1" x14ac:dyDescent="0.25">
      <c r="A152" s="1426" t="s">
        <v>82</v>
      </c>
      <c r="B152" s="934"/>
      <c r="C152" s="935"/>
      <c r="D152" s="935"/>
      <c r="E152" s="935"/>
      <c r="F152" s="935"/>
      <c r="G152" s="935"/>
      <c r="H152" s="936"/>
      <c r="I152" s="935"/>
      <c r="J152" s="937"/>
      <c r="K152" s="917">
        <f>'EstRev 5-10'!D267-'EstExp 11-17'!K151</f>
        <v>6020</v>
      </c>
    </row>
    <row r="153" spans="1:12" ht="7.5" customHeight="1" thickTop="1" x14ac:dyDescent="0.2">
      <c r="A153" s="938"/>
      <c r="B153" s="939"/>
      <c r="C153" s="940"/>
      <c r="D153" s="940"/>
      <c r="E153" s="940"/>
      <c r="F153" s="940"/>
      <c r="G153" s="940"/>
      <c r="H153" s="940"/>
      <c r="I153" s="940"/>
      <c r="J153" s="940"/>
      <c r="K153" s="940"/>
    </row>
    <row r="154" spans="1:12" s="1296" customFormat="1" ht="16.7" customHeight="1" x14ac:dyDescent="0.2">
      <c r="A154" s="1332" t="s">
        <v>219</v>
      </c>
      <c r="B154" s="941"/>
      <c r="C154" s="942"/>
      <c r="D154" s="943"/>
      <c r="E154" s="943"/>
      <c r="F154" s="943"/>
      <c r="G154" s="944"/>
      <c r="H154" s="943"/>
      <c r="I154" s="943"/>
      <c r="J154" s="943"/>
      <c r="K154" s="945"/>
    </row>
    <row r="155" spans="1:12" s="1296" customFormat="1" ht="15.75" customHeight="1" x14ac:dyDescent="0.2">
      <c r="A155" s="1330" t="s">
        <v>710</v>
      </c>
      <c r="B155" s="1331">
        <v>4000</v>
      </c>
      <c r="C155" s="946"/>
      <c r="D155" s="947"/>
      <c r="E155" s="947"/>
      <c r="F155" s="947"/>
      <c r="G155" s="947"/>
      <c r="H155" s="947"/>
      <c r="I155" s="947"/>
      <c r="J155" s="947"/>
      <c r="K155" s="948"/>
    </row>
    <row r="156" spans="1:12" s="1296" customFormat="1" ht="15.75" customHeight="1" x14ac:dyDescent="0.2">
      <c r="A156" s="1333" t="s">
        <v>703</v>
      </c>
      <c r="B156" s="1334" t="s">
        <v>896</v>
      </c>
      <c r="C156" s="949"/>
      <c r="D156" s="949"/>
      <c r="E156" s="949"/>
      <c r="F156" s="949"/>
      <c r="G156" s="949"/>
      <c r="H156" s="949"/>
      <c r="I156" s="949"/>
      <c r="J156" s="950"/>
      <c r="K156" s="949"/>
    </row>
    <row r="157" spans="1:12" ht="12" x14ac:dyDescent="0.2">
      <c r="A157" s="951" t="s">
        <v>739</v>
      </c>
      <c r="B157" s="952" t="s">
        <v>740</v>
      </c>
      <c r="C157" s="949"/>
      <c r="D157" s="949"/>
      <c r="E157" s="949"/>
      <c r="F157" s="949"/>
      <c r="G157" s="949"/>
      <c r="H157" s="953"/>
      <c r="I157" s="949"/>
      <c r="J157" s="950"/>
      <c r="K157" s="954">
        <f>H157</f>
        <v>0</v>
      </c>
    </row>
    <row r="158" spans="1:12" ht="12" x14ac:dyDescent="0.2">
      <c r="A158" s="951" t="s">
        <v>260</v>
      </c>
      <c r="B158" s="952" t="s">
        <v>741</v>
      </c>
      <c r="C158" s="949"/>
      <c r="D158" s="949"/>
      <c r="E158" s="949"/>
      <c r="F158" s="949"/>
      <c r="G158" s="949"/>
      <c r="H158" s="953"/>
      <c r="I158" s="949"/>
      <c r="J158" s="950"/>
      <c r="K158" s="954">
        <f>H158</f>
        <v>0</v>
      </c>
    </row>
    <row r="159" spans="1:12" ht="12" x14ac:dyDescent="0.2">
      <c r="A159" s="955" t="s">
        <v>812</v>
      </c>
      <c r="B159" s="956" t="s">
        <v>745</v>
      </c>
      <c r="C159" s="949"/>
      <c r="D159" s="949"/>
      <c r="E159" s="949"/>
      <c r="F159" s="949"/>
      <c r="G159" s="949"/>
      <c r="H159" s="957"/>
      <c r="I159" s="949"/>
      <c r="J159" s="950"/>
      <c r="K159" s="958">
        <f>H159</f>
        <v>0</v>
      </c>
    </row>
    <row r="160" spans="1:12" ht="12.75" thickBot="1" x14ac:dyDescent="0.25">
      <c r="A160" s="959" t="s">
        <v>708</v>
      </c>
      <c r="B160" s="960" t="s">
        <v>742</v>
      </c>
      <c r="C160" s="949"/>
      <c r="D160" s="949"/>
      <c r="E160" s="949"/>
      <c r="F160" s="949"/>
      <c r="G160" s="961"/>
      <c r="H160" s="962">
        <f>SUM(H157:H159)</f>
        <v>0</v>
      </c>
      <c r="I160" s="949"/>
      <c r="J160" s="950"/>
      <c r="K160" s="962">
        <f>SUM(K157:K159)</f>
        <v>0</v>
      </c>
    </row>
    <row r="161" spans="1:11" s="1296" customFormat="1" ht="15.75" customHeight="1" thickTop="1" x14ac:dyDescent="0.2">
      <c r="A161" s="1335" t="s">
        <v>56</v>
      </c>
      <c r="B161" s="1336">
        <v>5000</v>
      </c>
      <c r="C161" s="946"/>
      <c r="D161" s="947"/>
      <c r="E161" s="947"/>
      <c r="F161" s="947"/>
      <c r="G161" s="947"/>
      <c r="H161" s="963"/>
      <c r="I161" s="947"/>
      <c r="J161" s="947"/>
      <c r="K161" s="964"/>
    </row>
    <row r="162" spans="1:11" s="1296" customFormat="1" ht="15.75" customHeight="1" x14ac:dyDescent="0.2">
      <c r="A162" s="1337" t="s">
        <v>223</v>
      </c>
      <c r="B162" s="1421">
        <v>5100</v>
      </c>
      <c r="C162" s="949"/>
      <c r="D162" s="949"/>
      <c r="E162" s="949"/>
      <c r="F162" s="949"/>
      <c r="G162" s="949"/>
      <c r="H162" s="965"/>
      <c r="I162" s="949"/>
      <c r="J162" s="950"/>
      <c r="K162" s="966"/>
    </row>
    <row r="163" spans="1:11" ht="12" x14ac:dyDescent="0.2">
      <c r="A163" s="967" t="s">
        <v>339</v>
      </c>
      <c r="B163" s="968">
        <v>5110</v>
      </c>
      <c r="C163" s="949"/>
      <c r="D163" s="949"/>
      <c r="E163" s="949"/>
      <c r="F163" s="949"/>
      <c r="G163" s="949"/>
      <c r="H163" s="969"/>
      <c r="I163" s="949"/>
      <c r="J163" s="950"/>
      <c r="K163" s="499">
        <f>SUM(C163:J163)</f>
        <v>0</v>
      </c>
    </row>
    <row r="164" spans="1:11" ht="12" x14ac:dyDescent="0.2">
      <c r="A164" s="967" t="s">
        <v>455</v>
      </c>
      <c r="B164" s="968">
        <v>5120</v>
      </c>
      <c r="C164" s="949"/>
      <c r="D164" s="949"/>
      <c r="E164" s="949"/>
      <c r="F164" s="949"/>
      <c r="G164" s="949"/>
      <c r="H164" s="969"/>
      <c r="I164" s="949"/>
      <c r="J164" s="950"/>
      <c r="K164" s="499">
        <f t="shared" ref="K164:K170" si="18">SUM(C164:J164)</f>
        <v>0</v>
      </c>
    </row>
    <row r="165" spans="1:11" ht="12" x14ac:dyDescent="0.2">
      <c r="A165" s="967" t="s">
        <v>147</v>
      </c>
      <c r="B165" s="968">
        <v>5130</v>
      </c>
      <c r="C165" s="949"/>
      <c r="D165" s="949"/>
      <c r="E165" s="949"/>
      <c r="F165" s="949"/>
      <c r="G165" s="949"/>
      <c r="H165" s="969"/>
      <c r="I165" s="949"/>
      <c r="J165" s="950"/>
      <c r="K165" s="499">
        <f t="shared" si="18"/>
        <v>0</v>
      </c>
    </row>
    <row r="166" spans="1:11" ht="12" x14ac:dyDescent="0.2">
      <c r="A166" s="967" t="s">
        <v>477</v>
      </c>
      <c r="B166" s="968">
        <v>5140</v>
      </c>
      <c r="C166" s="949"/>
      <c r="D166" s="949"/>
      <c r="E166" s="949"/>
      <c r="F166" s="949"/>
      <c r="G166" s="949"/>
      <c r="H166" s="969"/>
      <c r="I166" s="949"/>
      <c r="J166" s="950"/>
      <c r="K166" s="499">
        <f t="shared" si="18"/>
        <v>0</v>
      </c>
    </row>
    <row r="167" spans="1:11" ht="12" x14ac:dyDescent="0.2">
      <c r="A167" s="970" t="s">
        <v>819</v>
      </c>
      <c r="B167" s="968">
        <v>5150</v>
      </c>
      <c r="C167" s="949"/>
      <c r="D167" s="949"/>
      <c r="E167" s="949"/>
      <c r="F167" s="949"/>
      <c r="G167" s="949"/>
      <c r="H167" s="969"/>
      <c r="I167" s="949"/>
      <c r="J167" s="950"/>
      <c r="K167" s="499">
        <f t="shared" si="18"/>
        <v>0</v>
      </c>
    </row>
    <row r="168" spans="1:11" ht="12" customHeight="1" thickBot="1" x14ac:dyDescent="0.25">
      <c r="A168" s="971" t="s">
        <v>517</v>
      </c>
      <c r="B168" s="972">
        <v>5100</v>
      </c>
      <c r="C168" s="949"/>
      <c r="D168" s="949"/>
      <c r="E168" s="949"/>
      <c r="F168" s="949"/>
      <c r="G168" s="949"/>
      <c r="H168" s="973">
        <f>SUM(H163:H167)</f>
        <v>0</v>
      </c>
      <c r="I168" s="949"/>
      <c r="J168" s="950"/>
      <c r="K168" s="973">
        <f>SUM(K163:K167)</f>
        <v>0</v>
      </c>
    </row>
    <row r="169" spans="1:11" s="1296" customFormat="1" ht="15.75" customHeight="1" thickTop="1" x14ac:dyDescent="0.2">
      <c r="A169" s="1337" t="s">
        <v>244</v>
      </c>
      <c r="B169" s="1338">
        <v>5200</v>
      </c>
      <c r="C169" s="949"/>
      <c r="D169" s="949"/>
      <c r="E169" s="949"/>
      <c r="F169" s="949"/>
      <c r="G169" s="961"/>
      <c r="H169" s="974">
        <v>300</v>
      </c>
      <c r="I169" s="975"/>
      <c r="J169" s="950"/>
      <c r="K169" s="499">
        <f t="shared" si="18"/>
        <v>300</v>
      </c>
    </row>
    <row r="170" spans="1:11" ht="26.25" x14ac:dyDescent="0.2">
      <c r="A170" s="976" t="s">
        <v>833</v>
      </c>
      <c r="B170" s="977">
        <v>5300</v>
      </c>
      <c r="C170" s="949"/>
      <c r="D170" s="949"/>
      <c r="E170" s="961"/>
      <c r="F170" s="949"/>
      <c r="G170" s="961"/>
      <c r="H170" s="969"/>
      <c r="I170" s="949"/>
      <c r="J170" s="950"/>
      <c r="K170" s="499">
        <f t="shared" si="18"/>
        <v>0</v>
      </c>
    </row>
    <row r="171" spans="1:11" ht="15.75" customHeight="1" x14ac:dyDescent="0.2">
      <c r="A171" s="976" t="s">
        <v>820</v>
      </c>
      <c r="B171" s="978">
        <v>5400</v>
      </c>
      <c r="C171" s="949"/>
      <c r="D171" s="949"/>
      <c r="E171" s="953"/>
      <c r="F171" s="949"/>
      <c r="G171" s="949"/>
      <c r="H171" s="969"/>
      <c r="I171" s="949"/>
      <c r="J171" s="949"/>
      <c r="K171" s="499">
        <f>SUM(C171:J171)</f>
        <v>0</v>
      </c>
    </row>
    <row r="172" spans="1:11" ht="12" customHeight="1" thickBot="1" x14ac:dyDescent="0.25">
      <c r="A172" s="979" t="s">
        <v>201</v>
      </c>
      <c r="B172" s="972">
        <v>5000</v>
      </c>
      <c r="C172" s="949"/>
      <c r="D172" s="949"/>
      <c r="E172" s="980">
        <f>SUM(E168:E171)</f>
        <v>0</v>
      </c>
      <c r="F172" s="949"/>
      <c r="G172" s="949"/>
      <c r="H172" s="980">
        <f>SUM(H168:H171)</f>
        <v>300</v>
      </c>
      <c r="I172" s="949"/>
      <c r="J172" s="949"/>
      <c r="K172" s="973">
        <f>SUM(K168:K171)</f>
        <v>300</v>
      </c>
    </row>
    <row r="173" spans="1:11" s="1296" customFormat="1" ht="15.75" customHeight="1" thickTop="1" thickBot="1" x14ac:dyDescent="0.25">
      <c r="A173" s="1335" t="s">
        <v>220</v>
      </c>
      <c r="B173" s="1339">
        <v>6000</v>
      </c>
      <c r="C173" s="949"/>
      <c r="D173" s="949"/>
      <c r="E173" s="961"/>
      <c r="F173" s="949"/>
      <c r="G173" s="949"/>
      <c r="H173" s="981"/>
      <c r="I173" s="949"/>
      <c r="J173" s="949"/>
      <c r="K173" s="677">
        <f>SUM(C173:J173)</f>
        <v>0</v>
      </c>
    </row>
    <row r="174" spans="1:11" ht="12" customHeight="1" thickTop="1" thickBot="1" x14ac:dyDescent="0.25">
      <c r="A174" s="982" t="s">
        <v>516</v>
      </c>
      <c r="B174" s="983"/>
      <c r="C174" s="949"/>
      <c r="D174" s="949"/>
      <c r="E174" s="973">
        <f>SUM(E172)</f>
        <v>0</v>
      </c>
      <c r="F174" s="949"/>
      <c r="G174" s="949"/>
      <c r="H174" s="973">
        <f>SUM(H160,H172,H173)</f>
        <v>300</v>
      </c>
      <c r="I174" s="949"/>
      <c r="J174" s="949"/>
      <c r="K174" s="973">
        <f>SUM(K160,K172,K173)</f>
        <v>300</v>
      </c>
    </row>
    <row r="175" spans="1:11" ht="13.5" thickTop="1" thickBot="1" x14ac:dyDescent="0.25">
      <c r="A175" s="1774" t="s">
        <v>82</v>
      </c>
      <c r="B175" s="1775"/>
      <c r="C175" s="966"/>
      <c r="D175" s="966"/>
      <c r="E175" s="985"/>
      <c r="F175" s="966"/>
      <c r="G175" s="966"/>
      <c r="H175" s="986"/>
      <c r="I175" s="966"/>
      <c r="J175" s="966"/>
      <c r="K175" s="987">
        <f>'EstRev 5-10'!E267-'EstExp 11-17'!K174</f>
        <v>100</v>
      </c>
    </row>
    <row r="176" spans="1:11" ht="8.25" customHeight="1" thickTop="1" x14ac:dyDescent="0.2">
      <c r="A176" s="988"/>
      <c r="B176" s="989"/>
      <c r="C176" s="990"/>
      <c r="D176" s="990"/>
      <c r="E176" s="990"/>
      <c r="F176" s="990"/>
      <c r="G176" s="990"/>
      <c r="H176" s="990"/>
      <c r="I176" s="990"/>
      <c r="J176" s="990"/>
      <c r="K176" s="991"/>
    </row>
    <row r="177" spans="1:11" s="1296" customFormat="1" ht="16.7" customHeight="1" x14ac:dyDescent="0.2">
      <c r="A177" s="1340" t="s">
        <v>231</v>
      </c>
      <c r="B177" s="992"/>
      <c r="C177" s="993"/>
      <c r="D177" s="994"/>
      <c r="E177" s="994"/>
      <c r="F177" s="994"/>
      <c r="G177" s="994"/>
      <c r="H177" s="994"/>
      <c r="I177" s="994"/>
      <c r="J177" s="994"/>
      <c r="K177" s="995"/>
    </row>
    <row r="178" spans="1:11" s="1296" customFormat="1" ht="15.75" customHeight="1" x14ac:dyDescent="0.2">
      <c r="A178" s="1009" t="s">
        <v>191</v>
      </c>
      <c r="B178" s="1341" t="s">
        <v>123</v>
      </c>
      <c r="C178" s="996"/>
      <c r="D178" s="997"/>
      <c r="E178" s="997"/>
      <c r="F178" s="997"/>
      <c r="G178" s="997"/>
      <c r="H178" s="997"/>
      <c r="I178" s="997"/>
      <c r="J178" s="997"/>
      <c r="K178" s="998"/>
    </row>
    <row r="179" spans="1:11" s="1296" customFormat="1" ht="15.75" customHeight="1" x14ac:dyDescent="0.2">
      <c r="A179" s="1342" t="s">
        <v>564</v>
      </c>
      <c r="B179" s="1343" t="s">
        <v>897</v>
      </c>
      <c r="C179" s="999"/>
      <c r="D179" s="1000"/>
      <c r="E179" s="1000"/>
      <c r="F179" s="1000"/>
      <c r="G179" s="1000"/>
      <c r="H179" s="1000"/>
      <c r="I179" s="1000"/>
      <c r="J179" s="1000"/>
      <c r="K179" s="1000"/>
    </row>
    <row r="180" spans="1:11" ht="12" customHeight="1" x14ac:dyDescent="0.2">
      <c r="A180" s="1001" t="s">
        <v>821</v>
      </c>
      <c r="B180" s="1002">
        <v>2190</v>
      </c>
      <c r="C180" s="1003"/>
      <c r="D180" s="1003"/>
      <c r="E180" s="1003"/>
      <c r="F180" s="1003"/>
      <c r="G180" s="1003"/>
      <c r="H180" s="1003"/>
      <c r="I180" s="1004"/>
      <c r="J180" s="1004"/>
      <c r="K180" s="499">
        <f>SUM(C180:J180)</f>
        <v>0</v>
      </c>
    </row>
    <row r="181" spans="1:11" s="1296" customFormat="1" ht="15.75" customHeight="1" x14ac:dyDescent="0.2">
      <c r="A181" s="1344" t="s">
        <v>253</v>
      </c>
      <c r="B181" s="1345"/>
      <c r="C181" s="1005"/>
      <c r="D181" s="1005"/>
      <c r="E181" s="1005"/>
      <c r="F181" s="1005"/>
      <c r="G181" s="1005"/>
      <c r="H181" s="1005"/>
      <c r="I181" s="1005"/>
      <c r="J181" s="1005"/>
      <c r="K181" s="1006"/>
    </row>
    <row r="182" spans="1:11" ht="12" customHeight="1" x14ac:dyDescent="0.2">
      <c r="A182" s="1001" t="s">
        <v>418</v>
      </c>
      <c r="B182" s="1002">
        <v>2550</v>
      </c>
      <c r="C182" s="1003">
        <v>19600</v>
      </c>
      <c r="D182" s="1003">
        <v>5700</v>
      </c>
      <c r="E182" s="1003">
        <v>370000</v>
      </c>
      <c r="F182" s="1003"/>
      <c r="G182" s="1003"/>
      <c r="H182" s="1003"/>
      <c r="I182" s="1004"/>
      <c r="J182" s="1004"/>
      <c r="K182" s="499">
        <f>SUM(C182:J182)</f>
        <v>395300</v>
      </c>
    </row>
    <row r="183" spans="1:11" ht="12" customHeight="1" x14ac:dyDescent="0.2">
      <c r="A183" s="1001" t="s">
        <v>817</v>
      </c>
      <c r="B183" s="1002">
        <v>2900</v>
      </c>
      <c r="C183" s="1003"/>
      <c r="D183" s="1003"/>
      <c r="E183" s="1003"/>
      <c r="F183" s="1003"/>
      <c r="G183" s="1003"/>
      <c r="H183" s="1003"/>
      <c r="I183" s="1004"/>
      <c r="J183" s="1004"/>
      <c r="K183" s="499">
        <f>SUM(C183:J183)</f>
        <v>0</v>
      </c>
    </row>
    <row r="184" spans="1:11" ht="12" customHeight="1" thickBot="1" x14ac:dyDescent="0.25">
      <c r="A184" s="1007" t="s">
        <v>588</v>
      </c>
      <c r="B184" s="819">
        <v>2000</v>
      </c>
      <c r="C184" s="1008">
        <f>SUM(C180:C183)</f>
        <v>19600</v>
      </c>
      <c r="D184" s="1008">
        <f t="shared" ref="D184:K184" si="19">SUM(D180,D182,D183)</f>
        <v>5700</v>
      </c>
      <c r="E184" s="1008">
        <f t="shared" si="19"/>
        <v>370000</v>
      </c>
      <c r="F184" s="1008">
        <f t="shared" si="19"/>
        <v>0</v>
      </c>
      <c r="G184" s="1008">
        <f t="shared" si="19"/>
        <v>0</v>
      </c>
      <c r="H184" s="1008">
        <f t="shared" si="19"/>
        <v>0</v>
      </c>
      <c r="I184" s="1008">
        <f t="shared" si="19"/>
        <v>0</v>
      </c>
      <c r="J184" s="1008">
        <f t="shared" si="19"/>
        <v>0</v>
      </c>
      <c r="K184" s="1008">
        <f t="shared" si="19"/>
        <v>395300</v>
      </c>
    </row>
    <row r="185" spans="1:11" s="1296" customFormat="1" ht="13.5" thickTop="1" thickBot="1" x14ac:dyDescent="0.25">
      <c r="A185" s="1009" t="s">
        <v>580</v>
      </c>
      <c r="B185" s="1346">
        <v>3000</v>
      </c>
      <c r="C185" s="1010"/>
      <c r="D185" s="1010"/>
      <c r="E185" s="1010"/>
      <c r="F185" s="1010"/>
      <c r="G185" s="1010"/>
      <c r="H185" s="1010"/>
      <c r="I185" s="1011"/>
      <c r="J185" s="1011"/>
      <c r="K185" s="499">
        <f>SUM(C185:J185)</f>
        <v>0</v>
      </c>
    </row>
    <row r="186" spans="1:11" s="1296" customFormat="1" ht="12.75" thickTop="1" x14ac:dyDescent="0.2">
      <c r="A186" s="1012" t="s">
        <v>711</v>
      </c>
      <c r="B186" s="1347">
        <v>4000</v>
      </c>
      <c r="C186" s="1013"/>
      <c r="D186" s="1014"/>
      <c r="E186" s="1014"/>
      <c r="F186" s="1014"/>
      <c r="G186" s="1014"/>
      <c r="H186" s="1014"/>
      <c r="I186" s="1014"/>
      <c r="J186" s="1014"/>
      <c r="K186" s="1015"/>
    </row>
    <row r="187" spans="1:11" s="1296" customFormat="1" ht="12" x14ac:dyDescent="0.2">
      <c r="A187" s="1348" t="s">
        <v>703</v>
      </c>
      <c r="B187" s="1349">
        <v>4100</v>
      </c>
      <c r="C187" s="1000"/>
      <c r="D187" s="1000"/>
      <c r="E187" s="1000"/>
      <c r="F187" s="1000"/>
      <c r="G187" s="1000"/>
      <c r="H187" s="1017"/>
      <c r="I187" s="1000"/>
      <c r="J187" s="1018"/>
      <c r="K187" s="1000"/>
    </row>
    <row r="188" spans="1:11" ht="12" customHeight="1" x14ac:dyDescent="0.2">
      <c r="A188" s="1001" t="s">
        <v>594</v>
      </c>
      <c r="B188" s="1002">
        <v>4110</v>
      </c>
      <c r="C188" s="1000"/>
      <c r="D188" s="1000"/>
      <c r="E188" s="1004"/>
      <c r="F188" s="1000"/>
      <c r="G188" s="1000"/>
      <c r="H188" s="1004"/>
      <c r="I188" s="1000"/>
      <c r="J188" s="1017"/>
      <c r="K188" s="499">
        <f t="shared" ref="K188:K193" si="20">SUM(C188:J188)</f>
        <v>0</v>
      </c>
    </row>
    <row r="189" spans="1:11" ht="12" customHeight="1" x14ac:dyDescent="0.2">
      <c r="A189" s="1001" t="s">
        <v>260</v>
      </c>
      <c r="B189" s="1002">
        <v>4120</v>
      </c>
      <c r="C189" s="1000"/>
      <c r="D189" s="1000"/>
      <c r="E189" s="1004"/>
      <c r="F189" s="1000"/>
      <c r="G189" s="1000"/>
      <c r="H189" s="1004"/>
      <c r="I189" s="1000"/>
      <c r="J189" s="1017"/>
      <c r="K189" s="499">
        <f t="shared" si="20"/>
        <v>0</v>
      </c>
    </row>
    <row r="190" spans="1:11" ht="12" customHeight="1" x14ac:dyDescent="0.2">
      <c r="A190" s="1001" t="s">
        <v>473</v>
      </c>
      <c r="B190" s="1002">
        <v>4130</v>
      </c>
      <c r="C190" s="1000"/>
      <c r="D190" s="1000"/>
      <c r="E190" s="1003"/>
      <c r="F190" s="1000"/>
      <c r="G190" s="1000"/>
      <c r="H190" s="1003"/>
      <c r="I190" s="1000"/>
      <c r="J190" s="1017"/>
      <c r="K190" s="499">
        <f t="shared" si="20"/>
        <v>0</v>
      </c>
    </row>
    <row r="191" spans="1:11" ht="12" customHeight="1" x14ac:dyDescent="0.2">
      <c r="A191" s="1001" t="s">
        <v>221</v>
      </c>
      <c r="B191" s="1002">
        <v>4140</v>
      </c>
      <c r="C191" s="1000"/>
      <c r="D191" s="1000"/>
      <c r="E191" s="1003"/>
      <c r="F191" s="1000"/>
      <c r="G191" s="1000"/>
      <c r="H191" s="1003"/>
      <c r="I191" s="1000"/>
      <c r="J191" s="1017"/>
      <c r="K191" s="499">
        <f t="shared" si="20"/>
        <v>0</v>
      </c>
    </row>
    <row r="192" spans="1:11" ht="12" customHeight="1" x14ac:dyDescent="0.2">
      <c r="A192" s="1001" t="s">
        <v>292</v>
      </c>
      <c r="B192" s="1002">
        <v>4170</v>
      </c>
      <c r="C192" s="1000"/>
      <c r="D192" s="1000"/>
      <c r="E192" s="1003"/>
      <c r="F192" s="1000"/>
      <c r="G192" s="1000"/>
      <c r="H192" s="1004"/>
      <c r="I192" s="1000"/>
      <c r="J192" s="1017"/>
      <c r="K192" s="499">
        <f t="shared" si="20"/>
        <v>0</v>
      </c>
    </row>
    <row r="193" spans="1:11" ht="12" customHeight="1" x14ac:dyDescent="0.2">
      <c r="A193" s="1019" t="s">
        <v>813</v>
      </c>
      <c r="B193" s="1020">
        <v>4190</v>
      </c>
      <c r="C193" s="1000"/>
      <c r="D193" s="1000"/>
      <c r="E193" s="1003"/>
      <c r="F193" s="1000"/>
      <c r="G193" s="1000"/>
      <c r="H193" s="1004"/>
      <c r="I193" s="1000"/>
      <c r="J193" s="1017"/>
      <c r="K193" s="499">
        <f t="shared" si="20"/>
        <v>0</v>
      </c>
    </row>
    <row r="194" spans="1:11" ht="12" customHeight="1" thickBot="1" x14ac:dyDescent="0.25">
      <c r="A194" s="1007" t="s">
        <v>708</v>
      </c>
      <c r="B194" s="1021">
        <v>4100</v>
      </c>
      <c r="C194" s="1000"/>
      <c r="D194" s="1000"/>
      <c r="E194" s="1022">
        <f>SUM(E188:E193)</f>
        <v>0</v>
      </c>
      <c r="F194" s="1000"/>
      <c r="G194" s="1000"/>
      <c r="H194" s="1022">
        <f>SUM(H188:H193)</f>
        <v>0</v>
      </c>
      <c r="I194" s="1000"/>
      <c r="J194" s="1017"/>
      <c r="K194" s="1022">
        <f>SUM(K188:K193)</f>
        <v>0</v>
      </c>
    </row>
    <row r="195" spans="1:11" s="1296" customFormat="1" ht="25.5" thickTop="1" thickBot="1" x14ac:dyDescent="0.25">
      <c r="A195" s="1350" t="s">
        <v>827</v>
      </c>
      <c r="B195" s="1351">
        <v>4400</v>
      </c>
      <c r="C195" s="1000"/>
      <c r="D195" s="1000"/>
      <c r="E195" s="1023"/>
      <c r="F195" s="1000"/>
      <c r="G195" s="1000"/>
      <c r="H195" s="1024"/>
      <c r="I195" s="1000"/>
      <c r="J195" s="1017"/>
      <c r="K195" s="499">
        <f>SUM(C195:J195)</f>
        <v>0</v>
      </c>
    </row>
    <row r="196" spans="1:11" ht="13.5" thickTop="1" thickBot="1" x14ac:dyDescent="0.25">
      <c r="A196" s="1025" t="s">
        <v>706</v>
      </c>
      <c r="B196" s="1026">
        <v>4000</v>
      </c>
      <c r="C196" s="1000"/>
      <c r="D196" s="1000"/>
      <c r="E196" s="1027">
        <f>SUM(E194,E195)</f>
        <v>0</v>
      </c>
      <c r="F196" s="1000"/>
      <c r="G196" s="1000"/>
      <c r="H196" s="1027">
        <f>SUM(H194,H195)</f>
        <v>0</v>
      </c>
      <c r="I196" s="1000"/>
      <c r="J196" s="1000"/>
      <c r="K196" s="1027">
        <f>SUM(K194,K195)</f>
        <v>0</v>
      </c>
    </row>
    <row r="197" spans="1:11" ht="15.75" customHeight="1" thickTop="1" x14ac:dyDescent="0.2">
      <c r="A197" s="918" t="s">
        <v>52</v>
      </c>
      <c r="B197" s="1028">
        <v>5000</v>
      </c>
      <c r="C197" s="1029"/>
      <c r="D197" s="997"/>
      <c r="E197" s="1030"/>
      <c r="F197" s="997"/>
      <c r="G197" s="997"/>
      <c r="H197" s="1030"/>
      <c r="I197" s="997"/>
      <c r="J197" s="997"/>
      <c r="K197" s="1031"/>
    </row>
    <row r="198" spans="1:11" s="1296" customFormat="1" ht="15.75" customHeight="1" x14ac:dyDescent="0.2">
      <c r="A198" s="1352" t="s">
        <v>223</v>
      </c>
      <c r="B198" s="1353" t="s">
        <v>891</v>
      </c>
      <c r="C198" s="1032"/>
      <c r="D198" s="1032"/>
      <c r="E198" s="1033"/>
      <c r="F198" s="1033"/>
      <c r="G198" s="1033"/>
      <c r="H198" s="1033"/>
      <c r="I198" s="1033"/>
      <c r="J198" s="1033"/>
      <c r="K198" s="1033"/>
    </row>
    <row r="199" spans="1:11" ht="12" x14ac:dyDescent="0.2">
      <c r="A199" s="1034" t="s">
        <v>339</v>
      </c>
      <c r="B199" s="1035">
        <v>5110</v>
      </c>
      <c r="C199" s="1032"/>
      <c r="D199" s="1032"/>
      <c r="E199" s="1033"/>
      <c r="F199" s="1033"/>
      <c r="G199" s="1033"/>
      <c r="H199" s="1036"/>
      <c r="I199" s="1033"/>
      <c r="J199" s="1033"/>
      <c r="K199" s="499">
        <f t="shared" ref="K199:K206" si="21">SUM(C199:J199)</f>
        <v>0</v>
      </c>
    </row>
    <row r="200" spans="1:11" ht="12" x14ac:dyDescent="0.2">
      <c r="A200" s="1034" t="s">
        <v>455</v>
      </c>
      <c r="B200" s="1037">
        <v>5120</v>
      </c>
      <c r="C200" s="1032"/>
      <c r="D200" s="1032"/>
      <c r="E200" s="1033"/>
      <c r="F200" s="1033"/>
      <c r="G200" s="1033"/>
      <c r="H200" s="1036"/>
      <c r="I200" s="1033"/>
      <c r="J200" s="1033"/>
      <c r="K200" s="499">
        <f t="shared" si="21"/>
        <v>0</v>
      </c>
    </row>
    <row r="201" spans="1:11" ht="12" x14ac:dyDescent="0.2">
      <c r="A201" s="1038" t="s">
        <v>147</v>
      </c>
      <c r="B201" s="1037">
        <v>5130</v>
      </c>
      <c r="C201" s="1032"/>
      <c r="D201" s="1032"/>
      <c r="E201" s="1033"/>
      <c r="F201" s="1033"/>
      <c r="G201" s="1033"/>
      <c r="H201" s="1036"/>
      <c r="I201" s="1033"/>
      <c r="J201" s="1033"/>
      <c r="K201" s="499">
        <f t="shared" si="21"/>
        <v>0</v>
      </c>
    </row>
    <row r="202" spans="1:11" ht="12" x14ac:dyDescent="0.2">
      <c r="A202" s="1034" t="s">
        <v>477</v>
      </c>
      <c r="B202" s="1037">
        <v>5140</v>
      </c>
      <c r="C202" s="1032"/>
      <c r="D202" s="1032"/>
      <c r="E202" s="1033"/>
      <c r="F202" s="1033"/>
      <c r="G202" s="1033"/>
      <c r="H202" s="1036"/>
      <c r="I202" s="1033"/>
      <c r="J202" s="1033"/>
      <c r="K202" s="499">
        <f t="shared" si="21"/>
        <v>0</v>
      </c>
    </row>
    <row r="203" spans="1:11" ht="12" x14ac:dyDescent="0.2">
      <c r="A203" s="1034" t="s">
        <v>822</v>
      </c>
      <c r="B203" s="1037">
        <v>5150</v>
      </c>
      <c r="C203" s="1032"/>
      <c r="D203" s="1032"/>
      <c r="E203" s="1033"/>
      <c r="F203" s="1033"/>
      <c r="G203" s="1033"/>
      <c r="H203" s="1036"/>
      <c r="I203" s="1033"/>
      <c r="J203" s="1033"/>
      <c r="K203" s="499">
        <f t="shared" si="21"/>
        <v>0</v>
      </c>
    </row>
    <row r="204" spans="1:11" ht="12" customHeight="1" thickBot="1" x14ac:dyDescent="0.25">
      <c r="A204" s="932" t="s">
        <v>517</v>
      </c>
      <c r="B204" s="819">
        <v>5100</v>
      </c>
      <c r="C204" s="900"/>
      <c r="D204" s="900"/>
      <c r="E204" s="900"/>
      <c r="F204" s="900"/>
      <c r="G204" s="900"/>
      <c r="H204" s="1039">
        <f>SUM(H199:H203)</f>
        <v>0</v>
      </c>
      <c r="I204" s="900"/>
      <c r="J204" s="900"/>
      <c r="K204" s="1039">
        <f t="shared" si="21"/>
        <v>0</v>
      </c>
    </row>
    <row r="205" spans="1:11" s="1296" customFormat="1" ht="15.75" customHeight="1" thickTop="1" x14ac:dyDescent="0.2">
      <c r="A205" s="1354" t="s">
        <v>244</v>
      </c>
      <c r="B205" s="1355">
        <v>5200</v>
      </c>
      <c r="C205" s="900"/>
      <c r="D205" s="900"/>
      <c r="E205" s="900"/>
      <c r="F205" s="900"/>
      <c r="G205" s="900"/>
      <c r="H205" s="1040"/>
      <c r="I205" s="900"/>
      <c r="J205" s="900"/>
      <c r="K205" s="1041">
        <f>H205</f>
        <v>0</v>
      </c>
    </row>
    <row r="206" spans="1:11" s="1296" customFormat="1" ht="26.25" customHeight="1" x14ac:dyDescent="0.2">
      <c r="A206" s="1356" t="s">
        <v>828</v>
      </c>
      <c r="B206" s="1357">
        <v>5300</v>
      </c>
      <c r="C206" s="900"/>
      <c r="D206" s="900"/>
      <c r="E206" s="900"/>
      <c r="F206" s="900"/>
      <c r="G206" s="1033"/>
      <c r="H206" s="1042"/>
      <c r="I206" s="900"/>
      <c r="J206" s="900"/>
      <c r="K206" s="499">
        <f t="shared" si="21"/>
        <v>0</v>
      </c>
    </row>
    <row r="207" spans="1:11" s="1296" customFormat="1" ht="15.75" customHeight="1" thickBot="1" x14ac:dyDescent="0.25">
      <c r="A207" s="1358" t="s">
        <v>834</v>
      </c>
      <c r="B207" s="1359">
        <v>5400</v>
      </c>
      <c r="C207" s="900"/>
      <c r="D207" s="900"/>
      <c r="E207" s="900"/>
      <c r="F207" s="900"/>
      <c r="G207" s="1033"/>
      <c r="H207" s="1043"/>
      <c r="I207" s="900"/>
      <c r="J207" s="900"/>
      <c r="K207" s="1044">
        <f>H207</f>
        <v>0</v>
      </c>
    </row>
    <row r="208" spans="1:11" ht="12" customHeight="1" thickTop="1" thickBot="1" x14ac:dyDescent="0.25">
      <c r="A208" s="1045" t="s">
        <v>201</v>
      </c>
      <c r="B208" s="1046">
        <v>5000</v>
      </c>
      <c r="C208" s="1032"/>
      <c r="D208" s="1032"/>
      <c r="E208" s="1033"/>
      <c r="F208" s="1033"/>
      <c r="G208" s="1033"/>
      <c r="H208" s="1047">
        <f>SUM(H204:H207)</f>
        <v>0</v>
      </c>
      <c r="I208" s="1033"/>
      <c r="J208" s="1033"/>
      <c r="K208" s="1047">
        <f>SUM(K204:K207)</f>
        <v>0</v>
      </c>
    </row>
    <row r="209" spans="1:11" s="1296" customFormat="1" ht="15.75" customHeight="1" thickTop="1" x14ac:dyDescent="0.2">
      <c r="A209" s="1360" t="s">
        <v>202</v>
      </c>
      <c r="B209" s="1361">
        <v>6000</v>
      </c>
      <c r="C209" s="1032"/>
      <c r="D209" s="1032"/>
      <c r="E209" s="1033"/>
      <c r="F209" s="1033"/>
      <c r="G209" s="1033"/>
      <c r="H209" s="1048">
        <v>5000</v>
      </c>
      <c r="I209" s="1033"/>
      <c r="J209" s="1033"/>
      <c r="K209" s="499">
        <f>SUM(C209:J209)</f>
        <v>5000</v>
      </c>
    </row>
    <row r="210" spans="1:11" ht="12" customHeight="1" thickBot="1" x14ac:dyDescent="0.25">
      <c r="A210" s="1773" t="s">
        <v>516</v>
      </c>
      <c r="B210" s="1770"/>
      <c r="C210" s="1039">
        <f>SUM(C184,C185)</f>
        <v>19600</v>
      </c>
      <c r="D210" s="1039">
        <f t="shared" ref="D210:K210" si="22">SUM(D184,D185,D196,D208,D209)</f>
        <v>5700</v>
      </c>
      <c r="E210" s="1039">
        <f>SUM(E184,E185,E196,E208,E209)</f>
        <v>370000</v>
      </c>
      <c r="F210" s="1039">
        <f t="shared" si="22"/>
        <v>0</v>
      </c>
      <c r="G210" s="1039">
        <f t="shared" si="22"/>
        <v>0</v>
      </c>
      <c r="H210" s="1039">
        <f>SUM(H184,H185,H196,H208,H209)</f>
        <v>5000</v>
      </c>
      <c r="I210" s="1039">
        <f>SUM(I184,I185,I196,I208,I209)</f>
        <v>0</v>
      </c>
      <c r="J210" s="1039">
        <f t="shared" si="22"/>
        <v>0</v>
      </c>
      <c r="K210" s="1039">
        <f t="shared" si="22"/>
        <v>400300</v>
      </c>
    </row>
    <row r="211" spans="1:11" ht="14.25" thickTop="1" thickBot="1" x14ac:dyDescent="0.25">
      <c r="A211" s="1424" t="s">
        <v>82</v>
      </c>
      <c r="B211" s="1049"/>
      <c r="C211" s="1050"/>
      <c r="D211" s="1050"/>
      <c r="E211" s="1050"/>
      <c r="F211" s="1050"/>
      <c r="G211" s="1050"/>
      <c r="H211" s="1050"/>
      <c r="I211" s="1050"/>
      <c r="J211" s="1051"/>
      <c r="K211" s="1047">
        <f>'EstRev 5-10'!F267-'EstExp 11-17'!K210</f>
        <v>45000</v>
      </c>
    </row>
    <row r="212" spans="1:11" ht="8.25" customHeight="1" thickTop="1" x14ac:dyDescent="0.2">
      <c r="A212" s="1052"/>
      <c r="B212" s="1053"/>
      <c r="C212" s="1054"/>
      <c r="D212" s="1054"/>
      <c r="E212" s="1054"/>
      <c r="F212" s="1054"/>
      <c r="G212" s="1054"/>
      <c r="H212" s="1054"/>
      <c r="I212" s="1054"/>
      <c r="J212" s="1054"/>
      <c r="K212" s="1054"/>
    </row>
    <row r="213" spans="1:11" s="1296" customFormat="1" ht="16.7" customHeight="1" x14ac:dyDescent="0.2">
      <c r="A213" s="1364" t="s">
        <v>149</v>
      </c>
      <c r="B213" s="1055"/>
      <c r="C213" s="1056"/>
      <c r="D213" s="1057"/>
      <c r="E213" s="1057"/>
      <c r="F213" s="1057"/>
      <c r="G213" s="1057"/>
      <c r="H213" s="1057"/>
      <c r="I213" s="1057"/>
      <c r="J213" s="1057"/>
      <c r="K213" s="1058"/>
    </row>
    <row r="214" spans="1:11" s="1296" customFormat="1" ht="15.75" customHeight="1" x14ac:dyDescent="0.2">
      <c r="A214" s="1362" t="s">
        <v>203</v>
      </c>
      <c r="B214" s="1363" t="s">
        <v>276</v>
      </c>
      <c r="C214" s="1059"/>
      <c r="D214" s="1060"/>
      <c r="E214" s="1060"/>
      <c r="F214" s="1060"/>
      <c r="G214" s="1060"/>
      <c r="H214" s="1060"/>
      <c r="I214" s="1060"/>
      <c r="J214" s="1060"/>
      <c r="K214" s="1061"/>
    </row>
    <row r="215" spans="1:11" ht="12" x14ac:dyDescent="0.2">
      <c r="A215" s="1062" t="s">
        <v>293</v>
      </c>
      <c r="B215" s="1063">
        <v>1100</v>
      </c>
      <c r="C215" s="1064"/>
      <c r="D215" s="1065">
        <v>47500</v>
      </c>
      <c r="E215" s="1066"/>
      <c r="F215" s="1066"/>
      <c r="G215" s="1066"/>
      <c r="H215" s="1066"/>
      <c r="I215" s="1066"/>
      <c r="J215" s="1066"/>
      <c r="K215" s="722">
        <f>SUM(C215:J215)</f>
        <v>47500</v>
      </c>
    </row>
    <row r="216" spans="1:11" ht="12" x14ac:dyDescent="0.2">
      <c r="A216" s="1062" t="s">
        <v>318</v>
      </c>
      <c r="B216" s="1063">
        <v>1125</v>
      </c>
      <c r="C216" s="1064"/>
      <c r="D216" s="1067"/>
      <c r="E216" s="1066"/>
      <c r="F216" s="1066"/>
      <c r="G216" s="1066"/>
      <c r="H216" s="1066"/>
      <c r="I216" s="1066"/>
      <c r="J216" s="1066"/>
      <c r="K216" s="499">
        <f t="shared" ref="K216:K228" si="23">SUM(C216:J216)</f>
        <v>0</v>
      </c>
    </row>
    <row r="217" spans="1:11" ht="12" x14ac:dyDescent="0.2">
      <c r="A217" s="1068" t="s">
        <v>567</v>
      </c>
      <c r="B217" s="1063">
        <v>1200</v>
      </c>
      <c r="C217" s="1064"/>
      <c r="D217" s="1067">
        <v>33900</v>
      </c>
      <c r="E217" s="1066"/>
      <c r="F217" s="1066"/>
      <c r="G217" s="1066"/>
      <c r="H217" s="1066"/>
      <c r="I217" s="1066"/>
      <c r="J217" s="1066"/>
      <c r="K217" s="499">
        <f t="shared" si="23"/>
        <v>33900</v>
      </c>
    </row>
    <row r="218" spans="1:11" ht="12" x14ac:dyDescent="0.2">
      <c r="A218" s="1068" t="s">
        <v>319</v>
      </c>
      <c r="B218" s="1063">
        <v>1225</v>
      </c>
      <c r="C218" s="1064"/>
      <c r="D218" s="1067"/>
      <c r="E218" s="1066"/>
      <c r="F218" s="1066"/>
      <c r="G218" s="1066"/>
      <c r="H218" s="1066"/>
      <c r="I218" s="1066"/>
      <c r="J218" s="1066"/>
      <c r="K218" s="499">
        <f t="shared" si="23"/>
        <v>0</v>
      </c>
    </row>
    <row r="219" spans="1:11" ht="12" x14ac:dyDescent="0.2">
      <c r="A219" s="1062" t="s">
        <v>138</v>
      </c>
      <c r="B219" s="1063">
        <v>1250</v>
      </c>
      <c r="C219" s="1064"/>
      <c r="D219" s="1067">
        <v>9000</v>
      </c>
      <c r="E219" s="1066"/>
      <c r="F219" s="1066"/>
      <c r="G219" s="1066"/>
      <c r="H219" s="1066"/>
      <c r="I219" s="1066"/>
      <c r="J219" s="1066"/>
      <c r="K219" s="499">
        <f t="shared" si="23"/>
        <v>9000</v>
      </c>
    </row>
    <row r="220" spans="1:11" ht="12" x14ac:dyDescent="0.2">
      <c r="A220" s="1062" t="s">
        <v>436</v>
      </c>
      <c r="B220" s="1063">
        <v>1275</v>
      </c>
      <c r="C220" s="1064"/>
      <c r="D220" s="1067"/>
      <c r="E220" s="1066"/>
      <c r="F220" s="1066"/>
      <c r="G220" s="1066"/>
      <c r="H220" s="1066"/>
      <c r="I220" s="1066"/>
      <c r="J220" s="1066"/>
      <c r="K220" s="499">
        <f t="shared" si="23"/>
        <v>0</v>
      </c>
    </row>
    <row r="221" spans="1:11" ht="12" x14ac:dyDescent="0.2">
      <c r="A221" s="1062" t="s">
        <v>299</v>
      </c>
      <c r="B221" s="1063">
        <v>1300</v>
      </c>
      <c r="C221" s="1064"/>
      <c r="D221" s="1067"/>
      <c r="E221" s="1066"/>
      <c r="F221" s="1066"/>
      <c r="G221" s="1066"/>
      <c r="H221" s="1066"/>
      <c r="I221" s="1066"/>
      <c r="J221" s="1066"/>
      <c r="K221" s="499">
        <f t="shared" si="23"/>
        <v>0</v>
      </c>
    </row>
    <row r="222" spans="1:11" ht="12" x14ac:dyDescent="0.2">
      <c r="A222" s="1062" t="s">
        <v>320</v>
      </c>
      <c r="B222" s="1063">
        <v>1400</v>
      </c>
      <c r="C222" s="1064"/>
      <c r="D222" s="1067"/>
      <c r="E222" s="1066"/>
      <c r="F222" s="1066"/>
      <c r="G222" s="1066"/>
      <c r="H222" s="1066"/>
      <c r="I222" s="1066"/>
      <c r="J222" s="1066"/>
      <c r="K222" s="499">
        <f t="shared" si="23"/>
        <v>0</v>
      </c>
    </row>
    <row r="223" spans="1:11" ht="12" x14ac:dyDescent="0.2">
      <c r="A223" s="1062" t="s">
        <v>300</v>
      </c>
      <c r="B223" s="1063">
        <v>1500</v>
      </c>
      <c r="C223" s="1064"/>
      <c r="D223" s="1067">
        <v>1200</v>
      </c>
      <c r="E223" s="1066"/>
      <c r="F223" s="1066"/>
      <c r="G223" s="1066"/>
      <c r="H223" s="1066"/>
      <c r="I223" s="1066"/>
      <c r="J223" s="1066"/>
      <c r="K223" s="499">
        <f t="shared" si="23"/>
        <v>1200</v>
      </c>
    </row>
    <row r="224" spans="1:11" ht="12" x14ac:dyDescent="0.2">
      <c r="A224" s="1062" t="s">
        <v>301</v>
      </c>
      <c r="B224" s="1063">
        <v>1600</v>
      </c>
      <c r="C224" s="1064"/>
      <c r="D224" s="1067">
        <v>800</v>
      </c>
      <c r="E224" s="1066"/>
      <c r="F224" s="1066"/>
      <c r="G224" s="1066"/>
      <c r="H224" s="1066"/>
      <c r="I224" s="1066"/>
      <c r="J224" s="1066"/>
      <c r="K224" s="499">
        <f t="shared" si="23"/>
        <v>800</v>
      </c>
    </row>
    <row r="225" spans="1:11" ht="12" x14ac:dyDescent="0.2">
      <c r="A225" s="1062" t="s">
        <v>136</v>
      </c>
      <c r="B225" s="1063">
        <v>1650</v>
      </c>
      <c r="C225" s="1064"/>
      <c r="D225" s="1067"/>
      <c r="E225" s="1066"/>
      <c r="F225" s="1066"/>
      <c r="G225" s="1066"/>
      <c r="H225" s="1066"/>
      <c r="I225" s="1066"/>
      <c r="J225" s="1066"/>
      <c r="K225" s="499">
        <f t="shared" si="23"/>
        <v>0</v>
      </c>
    </row>
    <row r="226" spans="1:11" ht="12" x14ac:dyDescent="0.2">
      <c r="A226" s="1062" t="s">
        <v>321</v>
      </c>
      <c r="B226" s="1063">
        <v>1700</v>
      </c>
      <c r="C226" s="1064"/>
      <c r="D226" s="1067"/>
      <c r="E226" s="1066"/>
      <c r="F226" s="1066"/>
      <c r="G226" s="1066"/>
      <c r="H226" s="1066"/>
      <c r="I226" s="1066"/>
      <c r="J226" s="1066"/>
      <c r="K226" s="499">
        <f t="shared" si="23"/>
        <v>0</v>
      </c>
    </row>
    <row r="227" spans="1:11" ht="12" x14ac:dyDescent="0.2">
      <c r="A227" s="1062" t="s">
        <v>137</v>
      </c>
      <c r="B227" s="1063">
        <v>1800</v>
      </c>
      <c r="C227" s="1064"/>
      <c r="D227" s="1067">
        <v>4200</v>
      </c>
      <c r="E227" s="1066"/>
      <c r="F227" s="1066"/>
      <c r="G227" s="1066"/>
      <c r="H227" s="1066"/>
      <c r="I227" s="1066"/>
      <c r="J227" s="1066"/>
      <c r="K227" s="499">
        <f t="shared" si="23"/>
        <v>4200</v>
      </c>
    </row>
    <row r="228" spans="1:11" ht="12" x14ac:dyDescent="0.2">
      <c r="A228" s="1062" t="s">
        <v>152</v>
      </c>
      <c r="B228" s="1063">
        <v>1900</v>
      </c>
      <c r="C228" s="1064"/>
      <c r="D228" s="1069"/>
      <c r="E228" s="1066"/>
      <c r="F228" s="1066"/>
      <c r="G228" s="1066"/>
      <c r="H228" s="1066"/>
      <c r="I228" s="1066"/>
      <c r="J228" s="1066"/>
      <c r="K228" s="499">
        <f t="shared" si="23"/>
        <v>0</v>
      </c>
    </row>
    <row r="229" spans="1:11" ht="12" customHeight="1" thickBot="1" x14ac:dyDescent="0.25">
      <c r="A229" s="1070" t="s">
        <v>581</v>
      </c>
      <c r="B229" s="1071">
        <v>1000</v>
      </c>
      <c r="C229" s="1064"/>
      <c r="D229" s="1072">
        <f>SUM(D215:D228)</f>
        <v>96600</v>
      </c>
      <c r="E229" s="1066"/>
      <c r="F229" s="1066"/>
      <c r="G229" s="1066"/>
      <c r="H229" s="1066"/>
      <c r="I229" s="1066"/>
      <c r="J229" s="1066"/>
      <c r="K229" s="1072">
        <f>SUM(K215:K228)</f>
        <v>96600</v>
      </c>
    </row>
    <row r="230" spans="1:11" s="1296" customFormat="1" ht="15.75" customHeight="1" thickTop="1" x14ac:dyDescent="0.2">
      <c r="A230" s="1362" t="s">
        <v>204</v>
      </c>
      <c r="B230" s="1365">
        <v>2000</v>
      </c>
      <c r="C230" s="1059"/>
      <c r="D230" s="1073"/>
      <c r="E230" s="1074"/>
      <c r="F230" s="1060"/>
      <c r="G230" s="1060"/>
      <c r="H230" s="1060"/>
      <c r="I230" s="1060"/>
      <c r="J230" s="1060"/>
      <c r="K230" s="1075"/>
    </row>
    <row r="231" spans="1:11" s="1296" customFormat="1" ht="15.75" customHeight="1" x14ac:dyDescent="0.2">
      <c r="A231" s="1366" t="s">
        <v>252</v>
      </c>
      <c r="B231" s="1367">
        <v>2100</v>
      </c>
      <c r="C231" s="1064"/>
      <c r="D231" s="1066"/>
      <c r="E231" s="1066"/>
      <c r="F231" s="1066"/>
      <c r="G231" s="1066"/>
      <c r="H231" s="1066"/>
      <c r="I231" s="1066"/>
      <c r="J231" s="1066"/>
      <c r="K231" s="1066"/>
    </row>
    <row r="232" spans="1:11" ht="12" x14ac:dyDescent="0.2">
      <c r="A232" s="1062" t="s">
        <v>154</v>
      </c>
      <c r="B232" s="1063">
        <v>2110</v>
      </c>
      <c r="C232" s="1064"/>
      <c r="D232" s="1067">
        <v>1200</v>
      </c>
      <c r="E232" s="1066"/>
      <c r="F232" s="1066"/>
      <c r="G232" s="1066"/>
      <c r="H232" s="1066"/>
      <c r="I232" s="1066"/>
      <c r="J232" s="1066"/>
      <c r="K232" s="499">
        <f t="shared" ref="K232:K237" si="24">SUM(C232:J232)</f>
        <v>1200</v>
      </c>
    </row>
    <row r="233" spans="1:11" ht="12" x14ac:dyDescent="0.2">
      <c r="A233" s="1062" t="s">
        <v>155</v>
      </c>
      <c r="B233" s="1063">
        <v>2120</v>
      </c>
      <c r="C233" s="1064"/>
      <c r="D233" s="1067"/>
      <c r="E233" s="1066"/>
      <c r="F233" s="1066"/>
      <c r="G233" s="1066"/>
      <c r="H233" s="1066"/>
      <c r="I233" s="1066"/>
      <c r="J233" s="1066"/>
      <c r="K233" s="499">
        <f t="shared" si="24"/>
        <v>0</v>
      </c>
    </row>
    <row r="234" spans="1:11" ht="12" x14ac:dyDescent="0.2">
      <c r="A234" s="1062" t="s">
        <v>156</v>
      </c>
      <c r="B234" s="1063">
        <v>2130</v>
      </c>
      <c r="C234" s="1064"/>
      <c r="D234" s="1067">
        <v>1500</v>
      </c>
      <c r="E234" s="1066"/>
      <c r="F234" s="1066"/>
      <c r="G234" s="1066"/>
      <c r="H234" s="1066"/>
      <c r="I234" s="1066"/>
      <c r="J234" s="1066"/>
      <c r="K234" s="499">
        <f t="shared" si="24"/>
        <v>1500</v>
      </c>
    </row>
    <row r="235" spans="1:11" ht="12" x14ac:dyDescent="0.2">
      <c r="A235" s="1062" t="s">
        <v>157</v>
      </c>
      <c r="B235" s="1063">
        <v>2140</v>
      </c>
      <c r="C235" s="1064"/>
      <c r="D235" s="1067">
        <v>1000</v>
      </c>
      <c r="E235" s="1066"/>
      <c r="F235" s="1066"/>
      <c r="G235" s="1066"/>
      <c r="H235" s="1066"/>
      <c r="I235" s="1066"/>
      <c r="J235" s="1066"/>
      <c r="K235" s="499">
        <f t="shared" si="24"/>
        <v>1000</v>
      </c>
    </row>
    <row r="236" spans="1:11" ht="12" x14ac:dyDescent="0.2">
      <c r="A236" s="1062" t="s">
        <v>414</v>
      </c>
      <c r="B236" s="1063">
        <v>2150</v>
      </c>
      <c r="C236" s="1064"/>
      <c r="D236" s="1067">
        <v>2000</v>
      </c>
      <c r="E236" s="1066"/>
      <c r="F236" s="1066"/>
      <c r="G236" s="1066"/>
      <c r="H236" s="1066"/>
      <c r="I236" s="1066"/>
      <c r="J236" s="1066"/>
      <c r="K236" s="499">
        <f t="shared" si="24"/>
        <v>2000</v>
      </c>
    </row>
    <row r="237" spans="1:11" ht="12" x14ac:dyDescent="0.2">
      <c r="A237" s="1062" t="s">
        <v>816</v>
      </c>
      <c r="B237" s="1063">
        <v>2190</v>
      </c>
      <c r="C237" s="1064"/>
      <c r="D237" s="1067"/>
      <c r="E237" s="1066"/>
      <c r="F237" s="1066"/>
      <c r="G237" s="1066"/>
      <c r="H237" s="1066"/>
      <c r="I237" s="1066"/>
      <c r="J237" s="1066"/>
      <c r="K237" s="499">
        <f t="shared" si="24"/>
        <v>0</v>
      </c>
    </row>
    <row r="238" spans="1:11" ht="12" customHeight="1" thickBot="1" x14ac:dyDescent="0.25">
      <c r="A238" s="1070" t="s">
        <v>582</v>
      </c>
      <c r="B238" s="776">
        <v>2100</v>
      </c>
      <c r="C238" s="1064"/>
      <c r="D238" s="1072">
        <f>SUM(D232:D237)</f>
        <v>5700</v>
      </c>
      <c r="E238" s="1066"/>
      <c r="F238" s="1066"/>
      <c r="G238" s="1066"/>
      <c r="H238" s="1066"/>
      <c r="I238" s="1066"/>
      <c r="J238" s="1066"/>
      <c r="K238" s="1072">
        <f>SUM(K232:K237)</f>
        <v>5700</v>
      </c>
    </row>
    <row r="239" spans="1:11" s="1296" customFormat="1" ht="15.75" customHeight="1" thickTop="1" x14ac:dyDescent="0.2">
      <c r="A239" s="1368" t="s">
        <v>254</v>
      </c>
      <c r="B239" s="1369" t="s">
        <v>892</v>
      </c>
      <c r="C239" s="1076"/>
      <c r="D239" s="1077"/>
      <c r="E239" s="1076"/>
      <c r="F239" s="1076"/>
      <c r="G239" s="1076"/>
      <c r="H239" s="1076"/>
      <c r="I239" s="1076"/>
      <c r="J239" s="1076"/>
      <c r="K239" s="1076"/>
    </row>
    <row r="240" spans="1:11" ht="12" x14ac:dyDescent="0.2">
      <c r="A240" s="1078" t="s">
        <v>295</v>
      </c>
      <c r="B240" s="1079">
        <v>2210</v>
      </c>
      <c r="C240" s="1080"/>
      <c r="D240" s="1081">
        <v>500</v>
      </c>
      <c r="E240" s="1082"/>
      <c r="F240" s="1076"/>
      <c r="G240" s="1076"/>
      <c r="H240" s="1076"/>
      <c r="I240" s="1076"/>
      <c r="J240" s="1076"/>
      <c r="K240" s="499">
        <f>SUM(C240:J240)</f>
        <v>500</v>
      </c>
    </row>
    <row r="241" spans="1:11" ht="12" x14ac:dyDescent="0.2">
      <c r="A241" s="1083" t="s">
        <v>296</v>
      </c>
      <c r="B241" s="1084">
        <v>2220</v>
      </c>
      <c r="C241" s="1080"/>
      <c r="D241" s="1085">
        <v>8000</v>
      </c>
      <c r="E241" s="1076"/>
      <c r="F241" s="1076"/>
      <c r="G241" s="1076"/>
      <c r="H241" s="1076"/>
      <c r="I241" s="1076"/>
      <c r="J241" s="1076"/>
      <c r="K241" s="499">
        <f>SUM(C241:J241)</f>
        <v>8000</v>
      </c>
    </row>
    <row r="242" spans="1:11" ht="12" x14ac:dyDescent="0.2">
      <c r="A242" s="1086" t="s">
        <v>297</v>
      </c>
      <c r="B242" s="1079">
        <v>2230</v>
      </c>
      <c r="C242" s="1080"/>
      <c r="D242" s="1085"/>
      <c r="E242" s="1076"/>
      <c r="F242" s="1076"/>
      <c r="G242" s="1076"/>
      <c r="H242" s="1076"/>
      <c r="I242" s="1076"/>
      <c r="J242" s="1076"/>
      <c r="K242" s="499">
        <f>SUM(C242:J242)</f>
        <v>0</v>
      </c>
    </row>
    <row r="243" spans="1:11" ht="12" customHeight="1" thickBot="1" x14ac:dyDescent="0.25">
      <c r="A243" s="1087" t="s">
        <v>583</v>
      </c>
      <c r="B243" s="1088">
        <v>2200</v>
      </c>
      <c r="C243" s="1080"/>
      <c r="D243" s="1089">
        <f>SUM(D240:D242)</f>
        <v>8500</v>
      </c>
      <c r="E243" s="1076"/>
      <c r="F243" s="1076"/>
      <c r="G243" s="1076"/>
      <c r="H243" s="1076"/>
      <c r="I243" s="1076"/>
      <c r="J243" s="1076"/>
      <c r="K243" s="1090">
        <f>SUM(K240:K242)</f>
        <v>8500</v>
      </c>
    </row>
    <row r="244" spans="1:11" s="1296" customFormat="1" ht="15.75" customHeight="1" thickTop="1" x14ac:dyDescent="0.2">
      <c r="A244" s="1368" t="s">
        <v>193</v>
      </c>
      <c r="B244" s="1370">
        <v>2300</v>
      </c>
      <c r="C244" s="1080"/>
      <c r="D244" s="1091"/>
      <c r="E244" s="1076"/>
      <c r="F244" s="1076"/>
      <c r="G244" s="1076"/>
      <c r="H244" s="1076"/>
      <c r="I244" s="1076"/>
      <c r="J244" s="1076"/>
      <c r="K244" s="1082"/>
    </row>
    <row r="245" spans="1:11" ht="12" x14ac:dyDescent="0.2">
      <c r="A245" s="1078" t="s">
        <v>337</v>
      </c>
      <c r="B245" s="1079">
        <v>2310</v>
      </c>
      <c r="C245" s="1080"/>
      <c r="D245" s="1081">
        <v>1000</v>
      </c>
      <c r="E245" s="1076"/>
      <c r="F245" s="1076"/>
      <c r="G245" s="1076"/>
      <c r="H245" s="1076"/>
      <c r="I245" s="1076"/>
      <c r="J245" s="1076"/>
      <c r="K245" s="499">
        <f>SUM(C245:J245)</f>
        <v>1000</v>
      </c>
    </row>
    <row r="246" spans="1:11" ht="12" x14ac:dyDescent="0.2">
      <c r="A246" s="1078" t="s">
        <v>338</v>
      </c>
      <c r="B246" s="1079">
        <v>2320</v>
      </c>
      <c r="C246" s="1080"/>
      <c r="D246" s="1081">
        <v>14700</v>
      </c>
      <c r="E246" s="1076"/>
      <c r="F246" s="1076"/>
      <c r="G246" s="1076"/>
      <c r="H246" s="1076"/>
      <c r="I246" s="1076"/>
      <c r="J246" s="1076"/>
      <c r="K246" s="499">
        <f t="shared" ref="K246:K256" si="25">SUM(C246:J246)</f>
        <v>14700</v>
      </c>
    </row>
    <row r="247" spans="1:11" ht="12" x14ac:dyDescent="0.2">
      <c r="A247" s="1078" t="s">
        <v>461</v>
      </c>
      <c r="B247" s="1079">
        <v>2330</v>
      </c>
      <c r="C247" s="1080"/>
      <c r="D247" s="1092"/>
      <c r="E247" s="1076"/>
      <c r="F247" s="1076"/>
      <c r="G247" s="1076"/>
      <c r="H247" s="1076"/>
      <c r="I247" s="1076"/>
      <c r="J247" s="1076"/>
      <c r="K247" s="499">
        <f t="shared" si="25"/>
        <v>0</v>
      </c>
    </row>
    <row r="248" spans="1:11" ht="12" x14ac:dyDescent="0.2">
      <c r="A248" s="1093" t="s">
        <v>322</v>
      </c>
      <c r="B248" s="1094">
        <v>2361</v>
      </c>
      <c r="C248" s="1080"/>
      <c r="D248" s="1081"/>
      <c r="E248" s="1076"/>
      <c r="F248" s="1076"/>
      <c r="G248" s="1076"/>
      <c r="H248" s="1076"/>
      <c r="I248" s="1076"/>
      <c r="J248" s="1076"/>
      <c r="K248" s="499">
        <f t="shared" si="25"/>
        <v>0</v>
      </c>
    </row>
    <row r="249" spans="1:11" ht="12" x14ac:dyDescent="0.2">
      <c r="A249" s="1093" t="s">
        <v>437</v>
      </c>
      <c r="B249" s="1095">
        <v>2362</v>
      </c>
      <c r="C249" s="1080"/>
      <c r="D249" s="1092"/>
      <c r="E249" s="1076"/>
      <c r="F249" s="1076"/>
      <c r="G249" s="1076"/>
      <c r="H249" s="1076"/>
      <c r="I249" s="1076"/>
      <c r="J249" s="1076"/>
      <c r="K249" s="499">
        <f t="shared" si="25"/>
        <v>0</v>
      </c>
    </row>
    <row r="250" spans="1:11" ht="12" x14ac:dyDescent="0.2">
      <c r="A250" s="1093" t="s">
        <v>323</v>
      </c>
      <c r="B250" s="1094">
        <v>2363</v>
      </c>
      <c r="C250" s="1080"/>
      <c r="D250" s="1092"/>
      <c r="E250" s="1076"/>
      <c r="F250" s="1076"/>
      <c r="G250" s="1076"/>
      <c r="H250" s="1076"/>
      <c r="I250" s="1076"/>
      <c r="J250" s="1076"/>
      <c r="K250" s="499">
        <f t="shared" si="25"/>
        <v>0</v>
      </c>
    </row>
    <row r="251" spans="1:11" ht="12" x14ac:dyDescent="0.2">
      <c r="A251" s="1093" t="s">
        <v>324</v>
      </c>
      <c r="B251" s="1094">
        <v>2364</v>
      </c>
      <c r="C251" s="1080"/>
      <c r="D251" s="1092"/>
      <c r="E251" s="1076"/>
      <c r="F251" s="1076"/>
      <c r="G251" s="1076"/>
      <c r="H251" s="1076"/>
      <c r="I251" s="1076"/>
      <c r="J251" s="1076"/>
      <c r="K251" s="499">
        <f t="shared" si="25"/>
        <v>0</v>
      </c>
    </row>
    <row r="252" spans="1:11" ht="12" x14ac:dyDescent="0.2">
      <c r="A252" s="1093" t="s">
        <v>325</v>
      </c>
      <c r="B252" s="1094">
        <v>2365</v>
      </c>
      <c r="C252" s="1080"/>
      <c r="D252" s="1092"/>
      <c r="E252" s="1076"/>
      <c r="F252" s="1076"/>
      <c r="G252" s="1076"/>
      <c r="H252" s="1076"/>
      <c r="I252" s="1076"/>
      <c r="J252" s="1076"/>
      <c r="K252" s="499">
        <f t="shared" si="25"/>
        <v>0</v>
      </c>
    </row>
    <row r="253" spans="1:11" ht="12" x14ac:dyDescent="0.2">
      <c r="A253" s="1093" t="s">
        <v>522</v>
      </c>
      <c r="B253" s="1094">
        <v>2366</v>
      </c>
      <c r="C253" s="1080"/>
      <c r="D253" s="1092"/>
      <c r="E253" s="1076"/>
      <c r="F253" s="1076"/>
      <c r="G253" s="1076"/>
      <c r="H253" s="1076"/>
      <c r="I253" s="1076"/>
      <c r="J253" s="1076"/>
      <c r="K253" s="499">
        <f t="shared" si="25"/>
        <v>0</v>
      </c>
    </row>
    <row r="254" spans="1:11" ht="12" x14ac:dyDescent="0.2">
      <c r="A254" s="1093" t="s">
        <v>835</v>
      </c>
      <c r="B254" s="1095">
        <v>2367</v>
      </c>
      <c r="C254" s="1080"/>
      <c r="D254" s="1092"/>
      <c r="E254" s="1076"/>
      <c r="F254" s="1076"/>
      <c r="G254" s="1076"/>
      <c r="H254" s="1076"/>
      <c r="I254" s="1076"/>
      <c r="J254" s="1076"/>
      <c r="K254" s="499">
        <f t="shared" si="25"/>
        <v>0</v>
      </c>
    </row>
    <row r="255" spans="1:11" ht="12" x14ac:dyDescent="0.2">
      <c r="A255" s="1093" t="s">
        <v>326</v>
      </c>
      <c r="B255" s="1094">
        <v>2368</v>
      </c>
      <c r="C255" s="1080"/>
      <c r="D255" s="1092"/>
      <c r="E255" s="1076"/>
      <c r="F255" s="1076"/>
      <c r="G255" s="1076"/>
      <c r="H255" s="1076"/>
      <c r="I255" s="1076"/>
      <c r="J255" s="1076"/>
      <c r="K255" s="499">
        <f t="shared" si="25"/>
        <v>0</v>
      </c>
    </row>
    <row r="256" spans="1:11" ht="12" x14ac:dyDescent="0.2">
      <c r="A256" s="1093" t="s">
        <v>327</v>
      </c>
      <c r="B256" s="1094">
        <v>2369</v>
      </c>
      <c r="C256" s="1080"/>
      <c r="D256" s="1092"/>
      <c r="E256" s="1076"/>
      <c r="F256" s="1076"/>
      <c r="G256" s="1076"/>
      <c r="H256" s="1076"/>
      <c r="I256" s="1076"/>
      <c r="J256" s="1076"/>
      <c r="K256" s="499">
        <f t="shared" si="25"/>
        <v>0</v>
      </c>
    </row>
    <row r="257" spans="1:11" ht="12" customHeight="1" thickBot="1" x14ac:dyDescent="0.25">
      <c r="A257" s="1096" t="s">
        <v>584</v>
      </c>
      <c r="B257" s="1097">
        <v>2300</v>
      </c>
      <c r="C257" s="1080"/>
      <c r="D257" s="1090">
        <f>SUM(D245:D256)</f>
        <v>15700</v>
      </c>
      <c r="E257" s="1076"/>
      <c r="F257" s="1076"/>
      <c r="G257" s="1076"/>
      <c r="H257" s="1076"/>
      <c r="I257" s="1076"/>
      <c r="J257" s="1076"/>
      <c r="K257" s="1090">
        <f>SUM(K245:K256)</f>
        <v>15700</v>
      </c>
    </row>
    <row r="258" spans="1:11" s="1296" customFormat="1" ht="15.75" customHeight="1" thickTop="1" x14ac:dyDescent="0.2">
      <c r="A258" s="1368" t="s">
        <v>199</v>
      </c>
      <c r="B258" s="1370">
        <v>2400</v>
      </c>
      <c r="C258" s="1080"/>
      <c r="D258" s="1098"/>
      <c r="E258" s="1076"/>
      <c r="F258" s="1076"/>
      <c r="G258" s="1076"/>
      <c r="H258" s="1076"/>
      <c r="I258" s="1076"/>
      <c r="J258" s="1076"/>
      <c r="K258" s="1082"/>
    </row>
    <row r="259" spans="1:11" ht="12" customHeight="1" x14ac:dyDescent="0.2">
      <c r="A259" s="1078" t="s">
        <v>590</v>
      </c>
      <c r="B259" s="1079">
        <v>2410</v>
      </c>
      <c r="C259" s="1080"/>
      <c r="D259" s="1099">
        <v>27000</v>
      </c>
      <c r="E259" s="1076"/>
      <c r="F259" s="1076"/>
      <c r="G259" s="1076"/>
      <c r="H259" s="1076"/>
      <c r="I259" s="1076"/>
      <c r="J259" s="1076"/>
      <c r="K259" s="499">
        <f>SUM(C259:J259)</f>
        <v>27000</v>
      </c>
    </row>
    <row r="260" spans="1:11" ht="12" x14ac:dyDescent="0.2">
      <c r="A260" s="1078" t="s">
        <v>811</v>
      </c>
      <c r="B260" s="1079">
        <v>2490</v>
      </c>
      <c r="C260" s="1080"/>
      <c r="D260" s="1099"/>
      <c r="E260" s="1076"/>
      <c r="F260" s="1076"/>
      <c r="G260" s="1076"/>
      <c r="H260" s="1076"/>
      <c r="I260" s="1076"/>
      <c r="J260" s="1076"/>
      <c r="K260" s="499">
        <f>SUM(C260:J260)</f>
        <v>0</v>
      </c>
    </row>
    <row r="261" spans="1:11" ht="12" customHeight="1" thickBot="1" x14ac:dyDescent="0.25">
      <c r="A261" s="1096" t="s">
        <v>585</v>
      </c>
      <c r="B261" s="1088">
        <v>2400</v>
      </c>
      <c r="C261" s="1080"/>
      <c r="D261" s="1090">
        <f>SUM(D259:D260)</f>
        <v>27000</v>
      </c>
      <c r="E261" s="1076"/>
      <c r="F261" s="1076"/>
      <c r="G261" s="1076"/>
      <c r="H261" s="1076"/>
      <c r="I261" s="1076"/>
      <c r="J261" s="1076"/>
      <c r="K261" s="1090">
        <f>SUM(K259:K260)</f>
        <v>27000</v>
      </c>
    </row>
    <row r="262" spans="1:11" s="1296" customFormat="1" ht="15.75" customHeight="1" thickTop="1" x14ac:dyDescent="0.2">
      <c r="A262" s="1368" t="s">
        <v>253</v>
      </c>
      <c r="B262" s="1370">
        <v>2500</v>
      </c>
      <c r="C262" s="1080"/>
      <c r="D262" s="1098"/>
      <c r="E262" s="1076"/>
      <c r="F262" s="1076"/>
      <c r="G262" s="1076"/>
      <c r="H262" s="1076"/>
      <c r="I262" s="1076"/>
      <c r="J262" s="1076"/>
      <c r="K262" s="1082"/>
    </row>
    <row r="263" spans="1:11" ht="12" x14ac:dyDescent="0.2">
      <c r="A263" s="1078" t="s">
        <v>415</v>
      </c>
      <c r="B263" s="1079">
        <v>2510</v>
      </c>
      <c r="C263" s="1080"/>
      <c r="D263" s="1099"/>
      <c r="E263" s="1076"/>
      <c r="F263" s="1076"/>
      <c r="G263" s="1076"/>
      <c r="H263" s="1076"/>
      <c r="I263" s="1076"/>
      <c r="J263" s="1076"/>
      <c r="K263" s="499">
        <f>SUM(C263:J263)</f>
        <v>0</v>
      </c>
    </row>
    <row r="264" spans="1:11" ht="12" x14ac:dyDescent="0.2">
      <c r="A264" s="1078" t="s">
        <v>416</v>
      </c>
      <c r="B264" s="1079">
        <v>2520</v>
      </c>
      <c r="C264" s="1080"/>
      <c r="D264" s="1081">
        <v>11200</v>
      </c>
      <c r="E264" s="1076"/>
      <c r="F264" s="1076"/>
      <c r="G264" s="1076"/>
      <c r="H264" s="1076"/>
      <c r="I264" s="1076"/>
      <c r="J264" s="1076"/>
      <c r="K264" s="499">
        <f t="shared" ref="K264:K269" si="26">SUM(C264:J264)</f>
        <v>11200</v>
      </c>
    </row>
    <row r="265" spans="1:11" ht="12" x14ac:dyDescent="0.2">
      <c r="A265" s="1100" t="s">
        <v>259</v>
      </c>
      <c r="B265" s="1101" t="s">
        <v>274</v>
      </c>
      <c r="C265" s="1102"/>
      <c r="D265" s="1103"/>
      <c r="E265" s="1104"/>
      <c r="F265" s="1104"/>
      <c r="G265" s="1104"/>
      <c r="H265" s="1104"/>
      <c r="I265" s="1104"/>
      <c r="J265" s="1104"/>
      <c r="K265" s="499">
        <f t="shared" si="26"/>
        <v>0</v>
      </c>
    </row>
    <row r="266" spans="1:11" ht="12" x14ac:dyDescent="0.2">
      <c r="A266" s="1100" t="s">
        <v>288</v>
      </c>
      <c r="B266" s="1105">
        <v>2540</v>
      </c>
      <c r="C266" s="1102"/>
      <c r="D266" s="1103">
        <v>34800</v>
      </c>
      <c r="E266" s="1104"/>
      <c r="F266" s="1104"/>
      <c r="G266" s="1104"/>
      <c r="H266" s="1104"/>
      <c r="I266" s="1104"/>
      <c r="J266" s="1104"/>
      <c r="K266" s="499">
        <f t="shared" si="26"/>
        <v>34800</v>
      </c>
    </row>
    <row r="267" spans="1:11" ht="12" x14ac:dyDescent="0.2">
      <c r="A267" s="1100" t="s">
        <v>418</v>
      </c>
      <c r="B267" s="1105">
        <v>2550</v>
      </c>
      <c r="C267" s="1102"/>
      <c r="D267" s="1103">
        <v>300</v>
      </c>
      <c r="E267" s="1104"/>
      <c r="F267" s="1104"/>
      <c r="G267" s="1104"/>
      <c r="H267" s="1104"/>
      <c r="I267" s="1104"/>
      <c r="J267" s="1104"/>
      <c r="K267" s="499">
        <f t="shared" si="26"/>
        <v>300</v>
      </c>
    </row>
    <row r="268" spans="1:11" ht="12" x14ac:dyDescent="0.2">
      <c r="A268" s="1100" t="s">
        <v>419</v>
      </c>
      <c r="B268" s="1105">
        <v>2560</v>
      </c>
      <c r="C268" s="1102"/>
      <c r="D268" s="1103">
        <v>11500</v>
      </c>
      <c r="E268" s="1104"/>
      <c r="F268" s="1104"/>
      <c r="G268" s="1104"/>
      <c r="H268" s="1104"/>
      <c r="I268" s="1104"/>
      <c r="J268" s="1104"/>
      <c r="K268" s="499">
        <f t="shared" si="26"/>
        <v>11500</v>
      </c>
    </row>
    <row r="269" spans="1:11" ht="12" x14ac:dyDescent="0.2">
      <c r="A269" s="1100" t="s">
        <v>420</v>
      </c>
      <c r="B269" s="1105">
        <v>2570</v>
      </c>
      <c r="C269" s="1102"/>
      <c r="D269" s="1103"/>
      <c r="E269" s="1104"/>
      <c r="F269" s="1104"/>
      <c r="G269" s="1104"/>
      <c r="H269" s="1104"/>
      <c r="I269" s="1104"/>
      <c r="J269" s="1104"/>
      <c r="K269" s="499">
        <f t="shared" si="26"/>
        <v>0</v>
      </c>
    </row>
    <row r="270" spans="1:11" ht="12" customHeight="1" thickBot="1" x14ac:dyDescent="0.25">
      <c r="A270" s="1106" t="s">
        <v>586</v>
      </c>
      <c r="B270" s="1107">
        <v>2500</v>
      </c>
      <c r="C270" s="1102"/>
      <c r="D270" s="1108">
        <f>SUM(D263:D269)</f>
        <v>57800</v>
      </c>
      <c r="E270" s="1104"/>
      <c r="F270" s="1104"/>
      <c r="G270" s="1104"/>
      <c r="H270" s="1104"/>
      <c r="I270" s="1104"/>
      <c r="J270" s="1104"/>
      <c r="K270" s="1108">
        <f>SUM(K263:K269)</f>
        <v>57800</v>
      </c>
    </row>
    <row r="271" spans="1:11" s="1296" customFormat="1" ht="15.75" customHeight="1" thickTop="1" x14ac:dyDescent="0.2">
      <c r="A271" s="1371" t="s">
        <v>200</v>
      </c>
      <c r="B271" s="1372">
        <v>2600</v>
      </c>
      <c r="C271" s="1102"/>
      <c r="D271" s="1109"/>
      <c r="E271" s="1104"/>
      <c r="F271" s="1104"/>
      <c r="G271" s="1104"/>
      <c r="H271" s="1104"/>
      <c r="I271" s="1104"/>
      <c r="J271" s="1104"/>
      <c r="K271" s="1110"/>
    </row>
    <row r="272" spans="1:11" ht="12" x14ac:dyDescent="0.2">
      <c r="A272" s="1100" t="s">
        <v>421</v>
      </c>
      <c r="B272" s="1105">
        <v>2610</v>
      </c>
      <c r="C272" s="1102"/>
      <c r="D272" s="1103"/>
      <c r="E272" s="1104"/>
      <c r="F272" s="1104"/>
      <c r="G272" s="1104"/>
      <c r="H272" s="1104"/>
      <c r="I272" s="1104"/>
      <c r="J272" s="1104"/>
      <c r="K272" s="499">
        <f>SUM(C272:J272)</f>
        <v>0</v>
      </c>
    </row>
    <row r="273" spans="1:11" ht="12" x14ac:dyDescent="0.2">
      <c r="A273" s="1100" t="s">
        <v>472</v>
      </c>
      <c r="B273" s="1105">
        <v>2620</v>
      </c>
      <c r="C273" s="1102"/>
      <c r="D273" s="1103"/>
      <c r="E273" s="1104"/>
      <c r="F273" s="1104"/>
      <c r="G273" s="1104"/>
      <c r="H273" s="1104"/>
      <c r="I273" s="1104"/>
      <c r="J273" s="1104"/>
      <c r="K273" s="499">
        <f>SUM(C273:J273)</f>
        <v>0</v>
      </c>
    </row>
    <row r="274" spans="1:11" ht="12" x14ac:dyDescent="0.2">
      <c r="A274" s="1111" t="s">
        <v>523</v>
      </c>
      <c r="B274" s="1112">
        <v>2630</v>
      </c>
      <c r="C274" s="1102"/>
      <c r="D274" s="1103">
        <v>10500</v>
      </c>
      <c r="E274" s="1104"/>
      <c r="F274" s="1104"/>
      <c r="G274" s="1104"/>
      <c r="H274" s="1104"/>
      <c r="I274" s="1104"/>
      <c r="J274" s="1104"/>
      <c r="K274" s="499">
        <f>SUM(C274:J274)</f>
        <v>10500</v>
      </c>
    </row>
    <row r="275" spans="1:11" ht="12" x14ac:dyDescent="0.2">
      <c r="A275" s="1100" t="s">
        <v>540</v>
      </c>
      <c r="B275" s="1105">
        <v>2640</v>
      </c>
      <c r="C275" s="1102"/>
      <c r="D275" s="1103"/>
      <c r="E275" s="1104"/>
      <c r="F275" s="1104"/>
      <c r="G275" s="1104"/>
      <c r="H275" s="1104"/>
      <c r="I275" s="1104"/>
      <c r="J275" s="1104"/>
      <c r="K275" s="499">
        <f>SUM(C275:J275)</f>
        <v>0</v>
      </c>
    </row>
    <row r="276" spans="1:11" ht="12" x14ac:dyDescent="0.2">
      <c r="A276" s="1100" t="s">
        <v>541</v>
      </c>
      <c r="B276" s="1105">
        <v>2660</v>
      </c>
      <c r="C276" s="1102"/>
      <c r="D276" s="1113">
        <v>3500</v>
      </c>
      <c r="E276" s="1104"/>
      <c r="F276" s="1104"/>
      <c r="G276" s="1104"/>
      <c r="H276" s="1104"/>
      <c r="I276" s="1104"/>
      <c r="J276" s="1104"/>
      <c r="K276" s="499">
        <f>SUM(C276:J276)</f>
        <v>3500</v>
      </c>
    </row>
    <row r="277" spans="1:11" ht="12.75" thickBot="1" x14ac:dyDescent="0.25">
      <c r="A277" s="1106" t="s">
        <v>587</v>
      </c>
      <c r="B277" s="1114">
        <v>2600</v>
      </c>
      <c r="C277" s="1102"/>
      <c r="D277" s="1108">
        <f>SUM(D272:D276)</f>
        <v>14000</v>
      </c>
      <c r="E277" s="1104"/>
      <c r="F277" s="1104"/>
      <c r="G277" s="1104"/>
      <c r="H277" s="1104"/>
      <c r="I277" s="1104"/>
      <c r="J277" s="1104"/>
      <c r="K277" s="1108">
        <f>SUM(K272:K276)</f>
        <v>14000</v>
      </c>
    </row>
    <row r="278" spans="1:11" s="1296" customFormat="1" ht="15.75" customHeight="1" thickTop="1" x14ac:dyDescent="0.2">
      <c r="A278" s="1373" t="s">
        <v>829</v>
      </c>
      <c r="B278" s="1374">
        <v>2900</v>
      </c>
      <c r="C278" s="1102"/>
      <c r="D278" s="1115"/>
      <c r="E278" s="1104"/>
      <c r="F278" s="1104"/>
      <c r="G278" s="1104"/>
      <c r="H278" s="1104"/>
      <c r="I278" s="1104"/>
      <c r="J278" s="1104"/>
      <c r="K278" s="794">
        <f>SUM(C278:J278)</f>
        <v>0</v>
      </c>
    </row>
    <row r="279" spans="1:11" ht="12" customHeight="1" thickBot="1" x14ac:dyDescent="0.25">
      <c r="A279" s="1116" t="s">
        <v>588</v>
      </c>
      <c r="B279" s="819">
        <v>2000</v>
      </c>
      <c r="C279" s="1102"/>
      <c r="D279" s="1117">
        <f>SUM(D238,D243,D257,D261,D270,D277,D278)</f>
        <v>128700</v>
      </c>
      <c r="E279" s="1104"/>
      <c r="F279" s="1104"/>
      <c r="G279" s="1104"/>
      <c r="H279" s="1104"/>
      <c r="I279" s="1104"/>
      <c r="J279" s="1104"/>
      <c r="K279" s="1117">
        <f>SUM(K238,K243,K257,K261,K270,K277,K278)</f>
        <v>128700</v>
      </c>
    </row>
    <row r="280" spans="1:11" s="1296" customFormat="1" ht="15.75" customHeight="1" thickTop="1" x14ac:dyDescent="0.2">
      <c r="A280" s="1375" t="s">
        <v>205</v>
      </c>
      <c r="B280" s="1376">
        <v>3000</v>
      </c>
      <c r="C280" s="1118"/>
      <c r="D280" s="1119">
        <v>100</v>
      </c>
      <c r="E280" s="1120"/>
      <c r="F280" s="1120"/>
      <c r="G280" s="1104"/>
      <c r="H280" s="1120"/>
      <c r="I280" s="1104"/>
      <c r="J280" s="1120"/>
      <c r="K280" s="1121">
        <f>SUM(C280:J280)</f>
        <v>100</v>
      </c>
    </row>
    <row r="281" spans="1:11" s="1296" customFormat="1" ht="15.75" customHeight="1" x14ac:dyDescent="0.2">
      <c r="A281" s="1377" t="s">
        <v>712</v>
      </c>
      <c r="B281" s="1378">
        <v>4000</v>
      </c>
      <c r="C281" s="1122"/>
      <c r="D281" s="1123"/>
      <c r="E281" s="1124"/>
      <c r="F281" s="1124"/>
      <c r="G281" s="1124"/>
      <c r="H281" s="1124"/>
      <c r="I281" s="1124"/>
      <c r="J281" s="1124"/>
      <c r="K281" s="1125"/>
    </row>
    <row r="282" spans="1:11" ht="12" x14ac:dyDescent="0.2">
      <c r="A282" s="1126" t="s">
        <v>599</v>
      </c>
      <c r="B282" s="1127">
        <v>4110</v>
      </c>
      <c r="C282" s="1118"/>
      <c r="D282" s="1128"/>
      <c r="E282" s="1120"/>
      <c r="F282" s="1120"/>
      <c r="G282" s="1120"/>
      <c r="H282" s="1120"/>
      <c r="I282" s="1120"/>
      <c r="J282" s="1120"/>
      <c r="K282" s="1129">
        <f>D282</f>
        <v>0</v>
      </c>
    </row>
    <row r="283" spans="1:11" ht="12" x14ac:dyDescent="0.2">
      <c r="A283" s="1130" t="s">
        <v>260</v>
      </c>
      <c r="B283" s="1131">
        <v>4120</v>
      </c>
      <c r="C283" s="1118"/>
      <c r="D283" s="1132"/>
      <c r="E283" s="1120"/>
      <c r="F283" s="1120"/>
      <c r="G283" s="1104"/>
      <c r="H283" s="1120"/>
      <c r="I283" s="1104"/>
      <c r="J283" s="1120"/>
      <c r="K283" s="499">
        <f>D283</f>
        <v>0</v>
      </c>
    </row>
    <row r="284" spans="1:11" ht="12" x14ac:dyDescent="0.2">
      <c r="A284" s="1130" t="s">
        <v>221</v>
      </c>
      <c r="B284" s="1131">
        <v>4140</v>
      </c>
      <c r="C284" s="1118"/>
      <c r="D284" s="1132"/>
      <c r="E284" s="1120"/>
      <c r="F284" s="1120"/>
      <c r="G284" s="1104"/>
      <c r="H284" s="1120"/>
      <c r="I284" s="1104"/>
      <c r="J284" s="1120"/>
      <c r="K284" s="499">
        <f>D284</f>
        <v>0</v>
      </c>
    </row>
    <row r="285" spans="1:11" ht="12.75" thickBot="1" x14ac:dyDescent="0.25">
      <c r="A285" s="1133" t="s">
        <v>706</v>
      </c>
      <c r="B285" s="1134">
        <v>4000</v>
      </c>
      <c r="C285" s="1118"/>
      <c r="D285" s="1135">
        <f>SUM(D282:D284)</f>
        <v>0</v>
      </c>
      <c r="E285" s="1120"/>
      <c r="F285" s="1120"/>
      <c r="G285" s="1120"/>
      <c r="H285" s="1120"/>
      <c r="I285" s="1120"/>
      <c r="J285" s="1120"/>
      <c r="K285" s="1135">
        <f>SUM(K282:K284)</f>
        <v>0</v>
      </c>
    </row>
    <row r="286" spans="1:11" s="1296" customFormat="1" ht="15.75" customHeight="1" thickTop="1" x14ac:dyDescent="0.2">
      <c r="A286" s="1375" t="s">
        <v>53</v>
      </c>
      <c r="B286" s="1379">
        <v>5000</v>
      </c>
      <c r="C286" s="1136"/>
      <c r="D286" s="1137"/>
      <c r="E286" s="1124"/>
      <c r="F286" s="1124"/>
      <c r="G286" s="1124"/>
      <c r="H286" s="1124"/>
      <c r="I286" s="1124"/>
      <c r="J286" s="1124"/>
      <c r="K286" s="1138"/>
    </row>
    <row r="287" spans="1:11" s="1296" customFormat="1" ht="15.75" customHeight="1" x14ac:dyDescent="0.2">
      <c r="A287" s="1380" t="s">
        <v>223</v>
      </c>
      <c r="B287" s="1381">
        <v>5100</v>
      </c>
      <c r="C287" s="1139"/>
      <c r="D287" s="1140"/>
      <c r="E287" s="1120"/>
      <c r="F287" s="1120"/>
      <c r="G287" s="1120"/>
      <c r="H287" s="1120"/>
      <c r="I287" s="1120"/>
      <c r="J287" s="1120"/>
      <c r="K287" s="1141"/>
    </row>
    <row r="288" spans="1:11" ht="12" x14ac:dyDescent="0.2">
      <c r="A288" s="1142" t="s">
        <v>339</v>
      </c>
      <c r="B288" s="1131">
        <v>5110</v>
      </c>
      <c r="C288" s="1139"/>
      <c r="D288" s="1140"/>
      <c r="E288" s="1120"/>
      <c r="F288" s="1120"/>
      <c r="G288" s="1120"/>
      <c r="H288" s="1132"/>
      <c r="I288" s="1120"/>
      <c r="J288" s="1143"/>
      <c r="K288" s="499">
        <f>SUM(C288:J288)</f>
        <v>0</v>
      </c>
    </row>
    <row r="289" spans="1:11" ht="12" x14ac:dyDescent="0.2">
      <c r="A289" s="1142" t="s">
        <v>455</v>
      </c>
      <c r="B289" s="1144">
        <v>5120</v>
      </c>
      <c r="C289" s="1139"/>
      <c r="D289" s="1140"/>
      <c r="E289" s="1120"/>
      <c r="F289" s="1120"/>
      <c r="G289" s="1120"/>
      <c r="H289" s="1132"/>
      <c r="I289" s="1120"/>
      <c r="J289" s="1143"/>
      <c r="K289" s="499">
        <f>SUM(C289:J289)</f>
        <v>0</v>
      </c>
    </row>
    <row r="290" spans="1:11" ht="12" x14ac:dyDescent="0.2">
      <c r="A290" s="1145" t="s">
        <v>147</v>
      </c>
      <c r="B290" s="1131">
        <v>5130</v>
      </c>
      <c r="C290" s="1139"/>
      <c r="D290" s="1140"/>
      <c r="E290" s="1120"/>
      <c r="F290" s="1120"/>
      <c r="G290" s="1120"/>
      <c r="H290" s="1132"/>
      <c r="I290" s="1120"/>
      <c r="J290" s="1143"/>
      <c r="K290" s="499">
        <f>SUM(C290:J290)</f>
        <v>0</v>
      </c>
    </row>
    <row r="291" spans="1:11" ht="12" x14ac:dyDescent="0.2">
      <c r="A291" s="1142" t="s">
        <v>477</v>
      </c>
      <c r="B291" s="1131">
        <v>5140</v>
      </c>
      <c r="C291" s="1139"/>
      <c r="D291" s="1140"/>
      <c r="E291" s="1120"/>
      <c r="F291" s="1120"/>
      <c r="G291" s="1120"/>
      <c r="H291" s="1132"/>
      <c r="I291" s="1120"/>
      <c r="J291" s="1143"/>
      <c r="K291" s="499">
        <f>SUM(C291:J291)</f>
        <v>0</v>
      </c>
    </row>
    <row r="292" spans="1:11" ht="12" x14ac:dyDescent="0.2">
      <c r="A292" s="1142" t="s">
        <v>823</v>
      </c>
      <c r="B292" s="1131">
        <v>5150</v>
      </c>
      <c r="C292" s="1139"/>
      <c r="D292" s="1140"/>
      <c r="E292" s="1120"/>
      <c r="F292" s="1120"/>
      <c r="G292" s="1120"/>
      <c r="H292" s="1132"/>
      <c r="I292" s="1120"/>
      <c r="J292" s="1143"/>
      <c r="K292" s="499">
        <f>SUM(C292:J292)</f>
        <v>0</v>
      </c>
    </row>
    <row r="293" spans="1:11" ht="12" customHeight="1" thickBot="1" x14ac:dyDescent="0.25">
      <c r="A293" s="1146" t="s">
        <v>201</v>
      </c>
      <c r="B293" s="1147">
        <v>5000</v>
      </c>
      <c r="C293" s="1139"/>
      <c r="D293" s="1140"/>
      <c r="E293" s="1120"/>
      <c r="F293" s="1120"/>
      <c r="G293" s="1120"/>
      <c r="H293" s="1135">
        <f>SUM(H288:H292)</f>
        <v>0</v>
      </c>
      <c r="I293" s="1120"/>
      <c r="J293" s="1143"/>
      <c r="K293" s="1135">
        <f>SUM(K288:K292)</f>
        <v>0</v>
      </c>
    </row>
    <row r="294" spans="1:11" s="1296" customFormat="1" ht="15.75" customHeight="1" thickTop="1" thickBot="1" x14ac:dyDescent="0.25">
      <c r="A294" s="1375" t="s">
        <v>206</v>
      </c>
      <c r="B294" s="1382">
        <v>6000</v>
      </c>
      <c r="C294" s="1139"/>
      <c r="D294" s="1140"/>
      <c r="E294" s="1120"/>
      <c r="F294" s="1120"/>
      <c r="G294" s="1120"/>
      <c r="H294" s="1148"/>
      <c r="I294" s="1120"/>
      <c r="J294" s="1143"/>
      <c r="K294" s="499">
        <f>SUM(C294:J294)</f>
        <v>0</v>
      </c>
    </row>
    <row r="295" spans="1:11" ht="12" customHeight="1" thickTop="1" thickBot="1" x14ac:dyDescent="0.25">
      <c r="A295" s="1771" t="s">
        <v>516</v>
      </c>
      <c r="B295" s="1772"/>
      <c r="C295" s="1139"/>
      <c r="D295" s="1135">
        <f>SUM(D229,D279,D280,D285)</f>
        <v>225400</v>
      </c>
      <c r="E295" s="1120"/>
      <c r="F295" s="1120"/>
      <c r="G295" s="1120"/>
      <c r="H295" s="1135">
        <f>SUM(H293,H294)</f>
        <v>0</v>
      </c>
      <c r="I295" s="1120"/>
      <c r="J295" s="1143"/>
      <c r="K295" s="1135">
        <f>SUM(K229,K279,K280,K285,K293,K294)</f>
        <v>225400</v>
      </c>
    </row>
    <row r="296" spans="1:11" ht="13.5" thickTop="1" thickBot="1" x14ac:dyDescent="0.25">
      <c r="A296" s="1776" t="s">
        <v>82</v>
      </c>
      <c r="B296" s="1777"/>
      <c r="C296" s="1149"/>
      <c r="D296" s="1150"/>
      <c r="E296" s="1150"/>
      <c r="F296" s="1150"/>
      <c r="G296" s="1150"/>
      <c r="H296" s="1150"/>
      <c r="I296" s="1150"/>
      <c r="J296" s="1151"/>
      <c r="K296" s="1152">
        <f>'EstRev 5-10'!G267-'EstExp 11-17'!K295</f>
        <v>200100</v>
      </c>
    </row>
    <row r="297" spans="1:11" ht="6" customHeight="1" thickTop="1" x14ac:dyDescent="0.2">
      <c r="A297" s="1153"/>
      <c r="B297" s="1053"/>
      <c r="C297" s="1154"/>
      <c r="D297" s="1155"/>
      <c r="E297" s="1155"/>
      <c r="F297" s="1155"/>
      <c r="G297" s="1155"/>
      <c r="H297" s="1155"/>
      <c r="I297" s="1155"/>
      <c r="J297" s="1155"/>
      <c r="K297" s="1155"/>
    </row>
    <row r="298" spans="1:11" s="1296" customFormat="1" ht="16.7" customHeight="1" x14ac:dyDescent="0.2">
      <c r="A298" s="1383" t="s">
        <v>64</v>
      </c>
      <c r="B298" s="1384"/>
      <c r="C298" s="1156"/>
      <c r="D298" s="1157"/>
      <c r="E298" s="1157"/>
      <c r="F298" s="1157"/>
      <c r="G298" s="1157"/>
      <c r="H298" s="1157"/>
      <c r="I298" s="1157"/>
      <c r="J298" s="1157"/>
      <c r="K298" s="1158"/>
    </row>
    <row r="299" spans="1:11" s="1296" customFormat="1" ht="15.75" customHeight="1" x14ac:dyDescent="0.2">
      <c r="A299" s="1385" t="s">
        <v>65</v>
      </c>
      <c r="B299" s="1386" t="s">
        <v>123</v>
      </c>
      <c r="C299" s="1159"/>
      <c r="D299" s="1160"/>
      <c r="E299" s="1160"/>
      <c r="F299" s="1160"/>
      <c r="G299" s="1160"/>
      <c r="H299" s="1160"/>
      <c r="I299" s="1160"/>
      <c r="J299" s="1160"/>
      <c r="K299" s="1161"/>
    </row>
    <row r="300" spans="1:11" s="1296" customFormat="1" ht="15.75" customHeight="1" x14ac:dyDescent="0.2">
      <c r="A300" s="1387" t="s">
        <v>253</v>
      </c>
      <c r="B300" s="1388"/>
      <c r="C300" s="1162"/>
      <c r="D300" s="1163"/>
      <c r="E300" s="1163"/>
      <c r="F300" s="1163"/>
      <c r="G300" s="1162"/>
      <c r="H300" s="1164"/>
      <c r="I300" s="1162"/>
      <c r="J300" s="1162"/>
      <c r="K300" s="1162"/>
    </row>
    <row r="301" spans="1:11" ht="12" customHeight="1" x14ac:dyDescent="0.2">
      <c r="A301" s="1165" t="s">
        <v>259</v>
      </c>
      <c r="B301" s="1166">
        <v>2530</v>
      </c>
      <c r="C301" s="1167"/>
      <c r="D301" s="1167"/>
      <c r="E301" s="1167"/>
      <c r="F301" s="1167"/>
      <c r="G301" s="1168"/>
      <c r="H301" s="1169"/>
      <c r="I301" s="1168"/>
      <c r="J301" s="1162"/>
      <c r="K301" s="499">
        <f>SUM(C301:J301)</f>
        <v>0</v>
      </c>
    </row>
    <row r="302" spans="1:11" ht="12" customHeight="1" x14ac:dyDescent="0.2">
      <c r="A302" s="1165" t="s">
        <v>817</v>
      </c>
      <c r="B302" s="1166">
        <v>2900</v>
      </c>
      <c r="C302" s="1167"/>
      <c r="D302" s="1167"/>
      <c r="E302" s="1167"/>
      <c r="F302" s="1167"/>
      <c r="G302" s="1168"/>
      <c r="H302" s="1167"/>
      <c r="I302" s="1168"/>
      <c r="J302" s="1162"/>
      <c r="K302" s="722">
        <f>SUM(C302:J302)</f>
        <v>0</v>
      </c>
    </row>
    <row r="303" spans="1:11" ht="12" customHeight="1" thickBot="1" x14ac:dyDescent="0.25">
      <c r="A303" s="1170" t="s">
        <v>588</v>
      </c>
      <c r="B303" s="1171">
        <v>2000</v>
      </c>
      <c r="C303" s="1172">
        <f>SUM(C301:C302)</f>
        <v>0</v>
      </c>
      <c r="D303" s="1172">
        <f t="shared" ref="D303:K303" si="27">SUM(D301:D302)</f>
        <v>0</v>
      </c>
      <c r="E303" s="1172">
        <f t="shared" si="27"/>
        <v>0</v>
      </c>
      <c r="F303" s="1172">
        <f t="shared" si="27"/>
        <v>0</v>
      </c>
      <c r="G303" s="1172">
        <f t="shared" si="27"/>
        <v>0</v>
      </c>
      <c r="H303" s="1172">
        <f t="shared" si="27"/>
        <v>0</v>
      </c>
      <c r="I303" s="1172">
        <f t="shared" si="27"/>
        <v>0</v>
      </c>
      <c r="J303" s="1162"/>
      <c r="K303" s="1172">
        <f t="shared" si="27"/>
        <v>0</v>
      </c>
    </row>
    <row r="304" spans="1:11" s="1296" customFormat="1" ht="15.75" customHeight="1" thickTop="1" x14ac:dyDescent="0.2">
      <c r="A304" s="1389" t="s">
        <v>713</v>
      </c>
      <c r="B304" s="1390">
        <v>4000</v>
      </c>
      <c r="C304" s="1173"/>
      <c r="D304" s="1174"/>
      <c r="E304" s="1174"/>
      <c r="F304" s="1174"/>
      <c r="G304" s="1174"/>
      <c r="H304" s="1174"/>
      <c r="I304" s="1174"/>
      <c r="J304" s="1160"/>
      <c r="K304" s="1175"/>
    </row>
    <row r="305" spans="1:12" ht="12.75" customHeight="1" x14ac:dyDescent="0.2">
      <c r="A305" s="1016" t="s">
        <v>703</v>
      </c>
      <c r="B305" s="1374">
        <v>4100</v>
      </c>
      <c r="C305" s="1000"/>
      <c r="D305" s="1000"/>
      <c r="E305" s="1000"/>
      <c r="F305" s="1000"/>
      <c r="G305" s="1000"/>
      <c r="H305" s="1017"/>
      <c r="I305" s="1000"/>
      <c r="J305" s="1018"/>
      <c r="K305" s="1000"/>
    </row>
    <row r="306" spans="1:12" ht="12" x14ac:dyDescent="0.2">
      <c r="A306" s="1176" t="s">
        <v>737</v>
      </c>
      <c r="B306" s="1177">
        <v>4110</v>
      </c>
      <c r="C306" s="1162"/>
      <c r="D306" s="1162"/>
      <c r="E306" s="1168"/>
      <c r="F306" s="1162"/>
      <c r="G306" s="1162"/>
      <c r="H306" s="1168"/>
      <c r="I306" s="1162"/>
      <c r="J306" s="1178"/>
      <c r="K306" s="1179">
        <f>SUM(E306,H306)</f>
        <v>0</v>
      </c>
    </row>
    <row r="307" spans="1:12" ht="12" x14ac:dyDescent="0.2">
      <c r="A307" s="1165" t="s">
        <v>84</v>
      </c>
      <c r="B307" s="1166">
        <v>4120</v>
      </c>
      <c r="C307" s="1162"/>
      <c r="D307" s="1162"/>
      <c r="E307" s="1168"/>
      <c r="F307" s="1162"/>
      <c r="G307" s="1162"/>
      <c r="H307" s="1168"/>
      <c r="I307" s="1162"/>
      <c r="J307" s="1178"/>
      <c r="K307" s="1180">
        <f>SUM(C307:J307)</f>
        <v>0</v>
      </c>
    </row>
    <row r="308" spans="1:12" ht="12" x14ac:dyDescent="0.2">
      <c r="A308" s="1165" t="s">
        <v>66</v>
      </c>
      <c r="B308" s="1166">
        <v>4140</v>
      </c>
      <c r="C308" s="1162"/>
      <c r="D308" s="1162"/>
      <c r="E308" s="1168"/>
      <c r="F308" s="1162"/>
      <c r="G308" s="1162"/>
      <c r="H308" s="1168"/>
      <c r="I308" s="1162"/>
      <c r="J308" s="1178"/>
      <c r="K308" s="1180">
        <f>SUM(C308:J308)</f>
        <v>0</v>
      </c>
    </row>
    <row r="309" spans="1:12" ht="12.75" thickBot="1" x14ac:dyDescent="0.25">
      <c r="A309" s="1165" t="s">
        <v>824</v>
      </c>
      <c r="B309" s="1166">
        <v>4190</v>
      </c>
      <c r="C309" s="1162"/>
      <c r="D309" s="1162"/>
      <c r="E309" s="1168"/>
      <c r="F309" s="1162"/>
      <c r="G309" s="1162"/>
      <c r="H309" s="1168"/>
      <c r="I309" s="1162"/>
      <c r="J309" s="1178"/>
      <c r="K309" s="1180">
        <f>SUM(C309:J309)</f>
        <v>0</v>
      </c>
    </row>
    <row r="310" spans="1:12" ht="12" customHeight="1" thickTop="1" thickBot="1" x14ac:dyDescent="0.3">
      <c r="A310" s="1181" t="s">
        <v>148</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thickTop="1" thickBot="1" x14ac:dyDescent="0.25">
      <c r="A311" s="1385" t="s">
        <v>67</v>
      </c>
      <c r="B311" s="1391">
        <v>6000</v>
      </c>
      <c r="C311" s="1163"/>
      <c r="D311" s="1163"/>
      <c r="E311" s="1163"/>
      <c r="F311" s="1163"/>
      <c r="G311" s="1162"/>
      <c r="H311" s="1185"/>
      <c r="I311" s="1163"/>
      <c r="J311" s="1178"/>
      <c r="K311" s="499">
        <f>SUM(C311:J311)</f>
        <v>0</v>
      </c>
    </row>
    <row r="312" spans="1:12" ht="12" customHeight="1" thickTop="1" thickBot="1" x14ac:dyDescent="0.25">
      <c r="A312" s="1186" t="s">
        <v>516</v>
      </c>
      <c r="B312" s="983"/>
      <c r="C312" s="1187">
        <f>(C303)</f>
        <v>0</v>
      </c>
      <c r="D312" s="1187">
        <f>(D303)</f>
        <v>0</v>
      </c>
      <c r="E312" s="1187">
        <f>SUM(E303,E310)</f>
        <v>0</v>
      </c>
      <c r="F312" s="1187">
        <f>SUM(F303)</f>
        <v>0</v>
      </c>
      <c r="G312" s="1188">
        <f>G303</f>
        <v>0</v>
      </c>
      <c r="H312" s="1187">
        <f>SUM(H303,H310,H311)</f>
        <v>0</v>
      </c>
      <c r="I312" s="1187">
        <f>SUM(I303)</f>
        <v>0</v>
      </c>
      <c r="J312" s="1162"/>
      <c r="K312" s="1187">
        <f>SUM(K303,K310,K311)</f>
        <v>0</v>
      </c>
    </row>
    <row r="313" spans="1:12" ht="14.25" thickTop="1" thickBot="1" x14ac:dyDescent="0.25">
      <c r="A313" s="1425" t="s">
        <v>82</v>
      </c>
      <c r="B313" s="984"/>
      <c r="C313" s="1163"/>
      <c r="D313" s="1163"/>
      <c r="E313" s="1163"/>
      <c r="F313" s="1163"/>
      <c r="G313" s="1163"/>
      <c r="H313" s="1163"/>
      <c r="I313" s="1163"/>
      <c r="J313" s="1189"/>
      <c r="K313" s="1190">
        <f>'EstRev 5-10'!H267-'EstExp 11-17'!K312</f>
        <v>0</v>
      </c>
    </row>
    <row r="314" spans="1:12" ht="5.25" customHeight="1" thickTop="1" x14ac:dyDescent="0.2">
      <c r="A314" s="1191"/>
      <c r="B314" s="989"/>
      <c r="C314" s="1192"/>
      <c r="D314" s="1192"/>
      <c r="E314" s="1192"/>
      <c r="F314" s="1192"/>
      <c r="G314" s="1192"/>
      <c r="H314" s="1192"/>
      <c r="I314" s="1192"/>
      <c r="J314" s="1193"/>
      <c r="K314" s="1192"/>
    </row>
    <row r="315" spans="1:12" s="1296" customFormat="1" ht="16.7" customHeight="1" x14ac:dyDescent="0.2">
      <c r="A315" s="1392" t="s">
        <v>438</v>
      </c>
      <c r="B315" s="1393"/>
      <c r="C315" s="1194"/>
      <c r="D315" s="1157"/>
      <c r="E315" s="1157"/>
      <c r="F315" s="1157"/>
      <c r="G315" s="1157"/>
      <c r="H315" s="1157"/>
      <c r="I315" s="1157"/>
      <c r="J315" s="1195"/>
      <c r="K315" s="1158"/>
    </row>
    <row r="316" spans="1:12" ht="4.5" customHeight="1" x14ac:dyDescent="0.2">
      <c r="A316" s="1191"/>
      <c r="B316" s="989"/>
      <c r="C316" s="1192"/>
      <c r="D316" s="1192"/>
      <c r="E316" s="1192"/>
      <c r="F316" s="1192"/>
      <c r="G316" s="1192"/>
      <c r="H316" s="1192"/>
      <c r="I316" s="1192"/>
      <c r="J316" s="1193"/>
      <c r="K316" s="1192"/>
    </row>
    <row r="317" spans="1:12" s="1296" customFormat="1" ht="16.7" customHeight="1" x14ac:dyDescent="0.2">
      <c r="A317" s="1394" t="s">
        <v>68</v>
      </c>
      <c r="B317" s="1395"/>
      <c r="C317" s="1156"/>
      <c r="D317" s="1157"/>
      <c r="E317" s="1157"/>
      <c r="F317" s="1157"/>
      <c r="G317" s="1157"/>
      <c r="H317" s="1157"/>
      <c r="I317" s="1157"/>
      <c r="J317" s="1195"/>
      <c r="K317" s="1158"/>
    </row>
    <row r="318" spans="1:12" s="1296" customFormat="1" ht="15.75" customHeight="1" x14ac:dyDescent="0.2">
      <c r="A318" s="1396" t="s">
        <v>434</v>
      </c>
      <c r="B318" s="1397">
        <v>2000</v>
      </c>
      <c r="C318" s="1196"/>
      <c r="D318" s="1197"/>
      <c r="E318" s="1197"/>
      <c r="F318" s="1197"/>
      <c r="G318" s="1197"/>
      <c r="H318" s="1197"/>
      <c r="I318" s="1197"/>
      <c r="J318" s="1197"/>
      <c r="K318" s="1198"/>
    </row>
    <row r="319" spans="1:12" ht="12" x14ac:dyDescent="0.2">
      <c r="A319" s="1199" t="s">
        <v>322</v>
      </c>
      <c r="B319" s="1200">
        <v>2361</v>
      </c>
      <c r="C319" s="1201"/>
      <c r="D319" s="1201"/>
      <c r="E319" s="1201"/>
      <c r="F319" s="1201"/>
      <c r="G319" s="1201"/>
      <c r="H319" s="1201"/>
      <c r="I319" s="1202"/>
      <c r="J319" s="1203"/>
      <c r="K319" s="1204">
        <f>SUM(C319:J319)</f>
        <v>0</v>
      </c>
    </row>
    <row r="320" spans="1:12" ht="12" x14ac:dyDescent="0.2">
      <c r="A320" s="1199" t="s">
        <v>96</v>
      </c>
      <c r="B320" s="1205">
        <v>2362</v>
      </c>
      <c r="C320" s="1206"/>
      <c r="D320" s="1206"/>
      <c r="E320" s="1206"/>
      <c r="F320" s="1206"/>
      <c r="G320" s="1206"/>
      <c r="H320" s="1206"/>
      <c r="I320" s="1207"/>
      <c r="J320" s="1203"/>
      <c r="K320" s="1208">
        <f t="shared" ref="K320:K327" si="28">SUM(C320:J320)</f>
        <v>0</v>
      </c>
    </row>
    <row r="321" spans="1:11" ht="12" x14ac:dyDescent="0.2">
      <c r="A321" s="1199" t="s">
        <v>323</v>
      </c>
      <c r="B321" s="1200">
        <v>2363</v>
      </c>
      <c r="C321" s="1206"/>
      <c r="D321" s="1206"/>
      <c r="E321" s="1206"/>
      <c r="F321" s="1206"/>
      <c r="G321" s="1206"/>
      <c r="H321" s="1206"/>
      <c r="I321" s="1207"/>
      <c r="J321" s="1203"/>
      <c r="K321" s="1208">
        <f t="shared" si="28"/>
        <v>0</v>
      </c>
    </row>
    <row r="322" spans="1:11" ht="12" x14ac:dyDescent="0.2">
      <c r="A322" s="1199" t="s">
        <v>324</v>
      </c>
      <c r="B322" s="1200">
        <v>2364</v>
      </c>
      <c r="C322" s="1206"/>
      <c r="D322" s="1206"/>
      <c r="E322" s="1206"/>
      <c r="F322" s="1206"/>
      <c r="G322" s="1206"/>
      <c r="H322" s="1206"/>
      <c r="I322" s="1207"/>
      <c r="J322" s="1203"/>
      <c r="K322" s="1208">
        <f t="shared" si="28"/>
        <v>0</v>
      </c>
    </row>
    <row r="323" spans="1:11" ht="12" x14ac:dyDescent="0.2">
      <c r="A323" s="1199" t="s">
        <v>325</v>
      </c>
      <c r="B323" s="1200">
        <v>2365</v>
      </c>
      <c r="C323" s="1206"/>
      <c r="D323" s="1206"/>
      <c r="E323" s="1206"/>
      <c r="F323" s="1206"/>
      <c r="G323" s="1206"/>
      <c r="H323" s="1206"/>
      <c r="I323" s="1207"/>
      <c r="J323" s="1203"/>
      <c r="K323" s="1208">
        <f t="shared" si="28"/>
        <v>0</v>
      </c>
    </row>
    <row r="324" spans="1:11" ht="12" x14ac:dyDescent="0.2">
      <c r="A324" s="1199" t="s">
        <v>522</v>
      </c>
      <c r="B324" s="1200">
        <v>2366</v>
      </c>
      <c r="C324" s="1206"/>
      <c r="D324" s="1206"/>
      <c r="E324" s="1206"/>
      <c r="F324" s="1206"/>
      <c r="G324" s="1206"/>
      <c r="H324" s="1206"/>
      <c r="I324" s="1207"/>
      <c r="J324" s="1203"/>
      <c r="K324" s="1208">
        <f t="shared" si="28"/>
        <v>0</v>
      </c>
    </row>
    <row r="325" spans="1:11" ht="12" x14ac:dyDescent="0.2">
      <c r="A325" s="1209" t="s">
        <v>836</v>
      </c>
      <c r="B325" s="1200">
        <v>2367</v>
      </c>
      <c r="C325" s="1206"/>
      <c r="D325" s="1206"/>
      <c r="E325" s="1206"/>
      <c r="F325" s="1206"/>
      <c r="G325" s="1206"/>
      <c r="H325" s="1206"/>
      <c r="I325" s="1207"/>
      <c r="J325" s="1203"/>
      <c r="K325" s="1208">
        <f t="shared" si="28"/>
        <v>0</v>
      </c>
    </row>
    <row r="326" spans="1:11" ht="12" x14ac:dyDescent="0.2">
      <c r="A326" s="1199" t="s">
        <v>326</v>
      </c>
      <c r="B326" s="1200">
        <v>2368</v>
      </c>
      <c r="C326" s="1206"/>
      <c r="D326" s="1206"/>
      <c r="E326" s="1206"/>
      <c r="F326" s="1206"/>
      <c r="G326" s="1206"/>
      <c r="H326" s="1206"/>
      <c r="I326" s="1207"/>
      <c r="J326" s="1203"/>
      <c r="K326" s="1208">
        <f t="shared" si="28"/>
        <v>0</v>
      </c>
    </row>
    <row r="327" spans="1:11" ht="12" x14ac:dyDescent="0.2">
      <c r="A327" s="1210" t="s">
        <v>327</v>
      </c>
      <c r="B327" s="1211">
        <v>2369</v>
      </c>
      <c r="C327" s="1206"/>
      <c r="D327" s="1206"/>
      <c r="E327" s="1206"/>
      <c r="F327" s="1206"/>
      <c r="G327" s="1206"/>
      <c r="H327" s="1206"/>
      <c r="I327" s="1207"/>
      <c r="J327" s="1203"/>
      <c r="K327" s="1208">
        <f t="shared" si="28"/>
        <v>0</v>
      </c>
    </row>
    <row r="328" spans="1:11" ht="12" x14ac:dyDescent="0.2">
      <c r="A328" s="1212" t="s">
        <v>246</v>
      </c>
      <c r="B328" s="1211">
        <v>2371</v>
      </c>
      <c r="C328" s="1213"/>
      <c r="D328" s="1213"/>
      <c r="E328" s="1213"/>
      <c r="F328" s="1213"/>
      <c r="G328" s="1213"/>
      <c r="H328" s="1213"/>
      <c r="I328" s="1214"/>
      <c r="J328" s="1203"/>
      <c r="K328" s="1215">
        <f>SUM(C328:J328)</f>
        <v>0</v>
      </c>
    </row>
    <row r="329" spans="1:11" ht="12" x14ac:dyDescent="0.2">
      <c r="A329" s="1212" t="s">
        <v>247</v>
      </c>
      <c r="B329" s="1211">
        <v>2372</v>
      </c>
      <c r="C329" s="1213"/>
      <c r="D329" s="1213"/>
      <c r="E329" s="1213"/>
      <c r="F329" s="1213"/>
      <c r="G329" s="1213"/>
      <c r="H329" s="1213"/>
      <c r="I329" s="1214"/>
      <c r="J329" s="1203"/>
      <c r="K329" s="1215">
        <f>SUM(C329:J329)</f>
        <v>0</v>
      </c>
    </row>
    <row r="330" spans="1:11" ht="12" customHeight="1" thickBot="1" x14ac:dyDescent="0.25">
      <c r="A330" s="1216" t="s">
        <v>328</v>
      </c>
      <c r="B330" s="1217">
        <v>2000</v>
      </c>
      <c r="C330" s="1218">
        <f t="shared" ref="C330:K330" si="29">SUM(C319:C329)</f>
        <v>0</v>
      </c>
      <c r="D330" s="1218">
        <f t="shared" si="29"/>
        <v>0</v>
      </c>
      <c r="E330" s="1218">
        <f t="shared" si="29"/>
        <v>0</v>
      </c>
      <c r="F330" s="1218">
        <f t="shared" si="29"/>
        <v>0</v>
      </c>
      <c r="G330" s="1218">
        <f t="shared" si="29"/>
        <v>0</v>
      </c>
      <c r="H330" s="1218">
        <f t="shared" si="29"/>
        <v>0</v>
      </c>
      <c r="I330" s="1219">
        <f t="shared" si="29"/>
        <v>0</v>
      </c>
      <c r="J330" s="1203"/>
      <c r="K330" s="1220">
        <f t="shared" si="29"/>
        <v>0</v>
      </c>
    </row>
    <row r="331" spans="1:11" s="1296" customFormat="1" ht="15.75" customHeight="1" thickTop="1" x14ac:dyDescent="0.2">
      <c r="A331" s="1377" t="s">
        <v>746</v>
      </c>
      <c r="B331" s="1378">
        <v>4000</v>
      </c>
      <c r="C331" s="1221"/>
      <c r="D331" s="1137"/>
      <c r="E331" s="1222"/>
      <c r="F331" s="1222"/>
      <c r="G331" s="1222"/>
      <c r="H331" s="1222"/>
      <c r="I331" s="1222"/>
      <c r="J331" s="1222"/>
      <c r="K331" s="1138"/>
    </row>
    <row r="332" spans="1:11" ht="12" x14ac:dyDescent="0.2">
      <c r="A332" s="1126" t="s">
        <v>599</v>
      </c>
      <c r="B332" s="1127">
        <v>4110</v>
      </c>
      <c r="C332" s="1118"/>
      <c r="D332" s="1120"/>
      <c r="E332" s="1120"/>
      <c r="F332" s="1120"/>
      <c r="G332" s="1120"/>
      <c r="H332" s="1128"/>
      <c r="I332" s="1120"/>
      <c r="J332" s="1120"/>
      <c r="K332" s="1129">
        <f>H332</f>
        <v>0</v>
      </c>
    </row>
    <row r="333" spans="1:11" ht="12" x14ac:dyDescent="0.2">
      <c r="A333" s="1130" t="s">
        <v>260</v>
      </c>
      <c r="B333" s="1131">
        <v>4120</v>
      </c>
      <c r="C333" s="1118"/>
      <c r="D333" s="1120"/>
      <c r="E333" s="1120"/>
      <c r="F333" s="1120"/>
      <c r="G333" s="1104"/>
      <c r="H333" s="1223"/>
      <c r="I333" s="1104"/>
      <c r="J333" s="1120"/>
      <c r="K333" s="1224">
        <f>H333</f>
        <v>0</v>
      </c>
    </row>
    <row r="334" spans="1:11" ht="12" customHeight="1" thickBot="1" x14ac:dyDescent="0.25">
      <c r="A334" s="1133" t="s">
        <v>706</v>
      </c>
      <c r="B334" s="1134">
        <v>4000</v>
      </c>
      <c r="C334" s="1118"/>
      <c r="D334" s="1120"/>
      <c r="E334" s="1120"/>
      <c r="F334" s="1120"/>
      <c r="G334" s="1120"/>
      <c r="H334" s="1225">
        <f>SUM(H332:H333)</f>
        <v>0</v>
      </c>
      <c r="I334" s="1120"/>
      <c r="J334" s="1120"/>
      <c r="K334" s="1225">
        <f>SUM(K332:K333)</f>
        <v>0</v>
      </c>
    </row>
    <row r="335" spans="1:11" s="1296" customFormat="1" ht="15.75" customHeight="1" thickTop="1" x14ac:dyDescent="0.2">
      <c r="A335" s="1398" t="s">
        <v>54</v>
      </c>
      <c r="B335" s="1399">
        <v>5000</v>
      </c>
      <c r="C335" s="1196"/>
      <c r="D335" s="1197"/>
      <c r="E335" s="1197"/>
      <c r="F335" s="1197"/>
      <c r="G335" s="1197"/>
      <c r="H335" s="1226"/>
      <c r="I335" s="1197"/>
      <c r="J335" s="1197"/>
      <c r="K335" s="1227"/>
    </row>
    <row r="336" spans="1:11" s="1296" customFormat="1" ht="12.75" customHeight="1" x14ac:dyDescent="0.2">
      <c r="A336" s="1400" t="s">
        <v>223</v>
      </c>
      <c r="B336" s="1401"/>
      <c r="C336" s="1203"/>
      <c r="D336" s="1203"/>
      <c r="E336" s="1203"/>
      <c r="F336" s="1203"/>
      <c r="G336" s="1203"/>
      <c r="H336" s="1203"/>
      <c r="I336" s="1203"/>
      <c r="J336" s="1203"/>
      <c r="K336" s="1203"/>
    </row>
    <row r="337" spans="1:12" ht="12" x14ac:dyDescent="0.2">
      <c r="A337" s="1228" t="s">
        <v>339</v>
      </c>
      <c r="B337" s="1229">
        <v>5110</v>
      </c>
      <c r="C337" s="1203"/>
      <c r="D337" s="1203"/>
      <c r="E337" s="1203"/>
      <c r="F337" s="1203"/>
      <c r="G337" s="1203"/>
      <c r="H337" s="1230"/>
      <c r="I337" s="1203"/>
      <c r="J337" s="1203"/>
      <c r="K337" s="1231">
        <f>SUM(C337:J337)</f>
        <v>0</v>
      </c>
    </row>
    <row r="338" spans="1:12" ht="12" x14ac:dyDescent="0.2">
      <c r="A338" s="1232" t="s">
        <v>69</v>
      </c>
      <c r="B338" s="1229">
        <v>5130</v>
      </c>
      <c r="C338" s="1203"/>
      <c r="D338" s="1203"/>
      <c r="E338" s="1203"/>
      <c r="F338" s="1203"/>
      <c r="G338" s="1203"/>
      <c r="H338" s="1230"/>
      <c r="I338" s="1203"/>
      <c r="J338" s="1203"/>
      <c r="K338" s="1231">
        <f>SUM(C338:J338)</f>
        <v>0</v>
      </c>
    </row>
    <row r="339" spans="1:12" ht="12" x14ac:dyDescent="0.2">
      <c r="A339" s="1232" t="s">
        <v>825</v>
      </c>
      <c r="B339" s="1229">
        <v>5150</v>
      </c>
      <c r="C339" s="1203"/>
      <c r="D339" s="1203"/>
      <c r="E339" s="1203"/>
      <c r="F339" s="1203"/>
      <c r="G339" s="1203"/>
      <c r="H339" s="1230"/>
      <c r="I339" s="1203"/>
      <c r="J339" s="1203"/>
      <c r="K339" s="1231">
        <f>SUM(C339:J339)</f>
        <v>0</v>
      </c>
    </row>
    <row r="340" spans="1:12" ht="12" customHeight="1" thickBot="1" x14ac:dyDescent="0.25">
      <c r="A340" s="1233" t="s">
        <v>201</v>
      </c>
      <c r="B340" s="1234">
        <v>5000</v>
      </c>
      <c r="C340" s="1203"/>
      <c r="D340" s="1203"/>
      <c r="E340" s="1203"/>
      <c r="F340" s="1203"/>
      <c r="G340" s="1203"/>
      <c r="H340" s="1218">
        <f>SUM(H337:H339)</f>
        <v>0</v>
      </c>
      <c r="I340" s="1203"/>
      <c r="J340" s="1203"/>
      <c r="K340" s="1218">
        <f>SUM(K337:K339)</f>
        <v>0</v>
      </c>
    </row>
    <row r="341" spans="1:12" s="1296" customFormat="1" ht="15.75" customHeight="1" thickTop="1" thickBot="1" x14ac:dyDescent="0.25">
      <c r="A341" s="1402" t="s">
        <v>521</v>
      </c>
      <c r="B341" s="1403">
        <v>6000</v>
      </c>
      <c r="C341" s="1203"/>
      <c r="D341" s="1203"/>
      <c r="E341" s="1235"/>
      <c r="F341" s="1203"/>
      <c r="G341" s="1203"/>
      <c r="H341" s="1236"/>
      <c r="I341" s="1235"/>
      <c r="J341" s="1203"/>
      <c r="K341" s="1231">
        <f>SUM(C341:J341)</f>
        <v>0</v>
      </c>
    </row>
    <row r="342" spans="1:12" ht="12" customHeight="1" thickTop="1" thickBot="1" x14ac:dyDescent="0.25">
      <c r="A342" s="1237" t="s">
        <v>516</v>
      </c>
      <c r="B342" s="1238"/>
      <c r="C342" s="1218">
        <f>SUM(C330)</f>
        <v>0</v>
      </c>
      <c r="D342" s="1218">
        <f>SUM(D330)</f>
        <v>0</v>
      </c>
      <c r="E342" s="1218">
        <f>SUM(E330)</f>
        <v>0</v>
      </c>
      <c r="F342" s="1218">
        <f>SUM(F330)</f>
        <v>0</v>
      </c>
      <c r="G342" s="1218">
        <f>SUM(G330)</f>
        <v>0</v>
      </c>
      <c r="H342" s="1218">
        <f>SUM(H330,H334,H340,H341)</f>
        <v>0</v>
      </c>
      <c r="I342" s="1218">
        <f>SUM(I330)</f>
        <v>0</v>
      </c>
      <c r="J342" s="1203"/>
      <c r="K342" s="1231">
        <f>SUM(K330,K334,K340,K341)</f>
        <v>0</v>
      </c>
      <c r="L342" s="745"/>
    </row>
    <row r="343" spans="1:12" ht="13.5" thickTop="1" thickBot="1" x14ac:dyDescent="0.25">
      <c r="A343" s="1425" t="s">
        <v>82</v>
      </c>
      <c r="B343" s="1239"/>
      <c r="C343" s="1235"/>
      <c r="D343" s="1235"/>
      <c r="E343" s="1235"/>
      <c r="F343" s="1235"/>
      <c r="G343" s="1235"/>
      <c r="H343" s="1235"/>
      <c r="I343" s="1235"/>
      <c r="J343" s="1235"/>
      <c r="K343" s="1240">
        <f>'EstRev 5-10'!J267-'EstExp 11-17'!K342</f>
        <v>0</v>
      </c>
    </row>
    <row r="344" spans="1:12" ht="9" customHeight="1" thickTop="1" x14ac:dyDescent="0.2">
      <c r="A344" s="1191"/>
      <c r="B344" s="1241"/>
      <c r="C344" s="1242"/>
      <c r="D344" s="1242"/>
      <c r="E344" s="1242"/>
      <c r="F344" s="1242"/>
      <c r="G344" s="1242"/>
      <c r="H344" s="1242"/>
      <c r="I344" s="1242"/>
      <c r="J344" s="1242"/>
      <c r="K344" s="1242"/>
    </row>
    <row r="345" spans="1:12" s="1296" customFormat="1" ht="16.7" customHeight="1" x14ac:dyDescent="0.2">
      <c r="A345" s="1404" t="s">
        <v>228</v>
      </c>
      <c r="B345" s="1243"/>
      <c r="C345" s="1244"/>
      <c r="D345" s="1245"/>
      <c r="E345" s="1245"/>
      <c r="F345" s="1245"/>
      <c r="G345" s="1245"/>
      <c r="H345" s="1245"/>
      <c r="I345" s="1245"/>
      <c r="J345" s="1245"/>
      <c r="K345" s="1246"/>
    </row>
    <row r="346" spans="1:12" s="1296" customFormat="1" ht="15.75" customHeight="1" x14ac:dyDescent="0.2">
      <c r="A346" s="1405" t="s">
        <v>207</v>
      </c>
      <c r="B346" s="1406" t="s">
        <v>123</v>
      </c>
      <c r="C346" s="1247"/>
      <c r="D346" s="1248"/>
      <c r="E346" s="1248"/>
      <c r="F346" s="1248"/>
      <c r="G346" s="1248"/>
      <c r="H346" s="1248"/>
      <c r="I346" s="1248"/>
      <c r="J346" s="1248"/>
      <c r="K346" s="1249"/>
    </row>
    <row r="347" spans="1:12" s="1296" customFormat="1" ht="15.75" customHeight="1" x14ac:dyDescent="0.2">
      <c r="A347" s="1407" t="s">
        <v>253</v>
      </c>
      <c r="B347" s="1408">
        <v>2500</v>
      </c>
      <c r="C347" s="1250"/>
      <c r="D347" s="1250"/>
      <c r="E347" s="1250"/>
      <c r="F347" s="1250"/>
      <c r="G347" s="1250"/>
      <c r="H347" s="1250"/>
      <c r="I347" s="1250"/>
      <c r="J347" s="1250"/>
      <c r="K347" s="1250"/>
    </row>
    <row r="348" spans="1:12" ht="12" x14ac:dyDescent="0.2">
      <c r="A348" s="1251" t="s">
        <v>259</v>
      </c>
      <c r="B348" s="1252">
        <v>2530</v>
      </c>
      <c r="C348" s="1253"/>
      <c r="D348" s="1253"/>
      <c r="E348" s="1253"/>
      <c r="F348" s="1253"/>
      <c r="G348" s="1253"/>
      <c r="H348" s="1253"/>
      <c r="I348" s="1254"/>
      <c r="J348" s="1250"/>
      <c r="K348" s="499">
        <f>SUM(C348:J348)</f>
        <v>0</v>
      </c>
    </row>
    <row r="349" spans="1:12" ht="12" x14ac:dyDescent="0.2">
      <c r="A349" s="1251" t="s">
        <v>288</v>
      </c>
      <c r="B349" s="1252">
        <v>2540</v>
      </c>
      <c r="C349" s="1253"/>
      <c r="D349" s="1253"/>
      <c r="E349" s="1253"/>
      <c r="F349" s="1253"/>
      <c r="G349" s="1253"/>
      <c r="H349" s="1253"/>
      <c r="I349" s="1254"/>
      <c r="J349" s="1250"/>
      <c r="K349" s="499">
        <f>SUM(C349:J349)</f>
        <v>0</v>
      </c>
    </row>
    <row r="350" spans="1:12" ht="12" customHeight="1" thickBot="1" x14ac:dyDescent="0.25">
      <c r="A350" s="1255" t="s">
        <v>586</v>
      </c>
      <c r="B350" s="1256">
        <v>2500</v>
      </c>
      <c r="C350" s="1257">
        <f>SUM(C348:C349)</f>
        <v>0</v>
      </c>
      <c r="D350" s="1257">
        <f t="shared" ref="D350:K350" si="30">SUM(D348:D349)</f>
        <v>0</v>
      </c>
      <c r="E350" s="1257">
        <f t="shared" si="30"/>
        <v>0</v>
      </c>
      <c r="F350" s="1257">
        <f t="shared" si="30"/>
        <v>0</v>
      </c>
      <c r="G350" s="1257">
        <f t="shared" si="30"/>
        <v>0</v>
      </c>
      <c r="H350" s="1257">
        <f t="shared" si="30"/>
        <v>0</v>
      </c>
      <c r="I350" s="1257">
        <f t="shared" si="30"/>
        <v>0</v>
      </c>
      <c r="J350" s="1250"/>
      <c r="K350" s="1258">
        <f t="shared" si="30"/>
        <v>0</v>
      </c>
    </row>
    <row r="351" spans="1:12" s="1296" customFormat="1" ht="12.75" customHeight="1" thickTop="1" x14ac:dyDescent="0.2">
      <c r="A351" s="1409" t="s">
        <v>830</v>
      </c>
      <c r="B351" s="1410">
        <v>2900</v>
      </c>
      <c r="C351" s="1259"/>
      <c r="D351" s="1259"/>
      <c r="E351" s="1259"/>
      <c r="F351" s="1259"/>
      <c r="G351" s="1259"/>
      <c r="H351" s="1259"/>
      <c r="I351" s="1260"/>
      <c r="J351" s="1250"/>
      <c r="K351" s="794">
        <f>SUM(C351:J351)</f>
        <v>0</v>
      </c>
    </row>
    <row r="352" spans="1:12" ht="12" customHeight="1" thickBot="1" x14ac:dyDescent="0.25">
      <c r="A352" s="1261" t="s">
        <v>588</v>
      </c>
      <c r="B352" s="1262">
        <v>2000</v>
      </c>
      <c r="C352" s="1258">
        <f>SUM(C350,C351)</f>
        <v>0</v>
      </c>
      <c r="D352" s="1258">
        <f t="shared" ref="D352:I352" si="31">SUM(D350,D351)</f>
        <v>0</v>
      </c>
      <c r="E352" s="1258">
        <f t="shared" si="31"/>
        <v>0</v>
      </c>
      <c r="F352" s="1258">
        <f t="shared" si="31"/>
        <v>0</v>
      </c>
      <c r="G352" s="1258">
        <f t="shared" si="31"/>
        <v>0</v>
      </c>
      <c r="H352" s="1258">
        <f t="shared" si="31"/>
        <v>0</v>
      </c>
      <c r="I352" s="1258">
        <f t="shared" si="31"/>
        <v>0</v>
      </c>
      <c r="J352" s="1250"/>
      <c r="K352" s="1258">
        <f>SUM(K350,K351)</f>
        <v>0</v>
      </c>
    </row>
    <row r="353" spans="1:11" s="1296" customFormat="1" ht="15.75" customHeight="1" thickTop="1" x14ac:dyDescent="0.2">
      <c r="A353" s="1411" t="s">
        <v>150</v>
      </c>
      <c r="B353" s="1412">
        <v>4000</v>
      </c>
      <c r="C353" s="1263"/>
      <c r="D353" s="1264"/>
      <c r="E353" s="1264"/>
      <c r="F353" s="1264"/>
      <c r="G353" s="1264"/>
      <c r="H353" s="1264"/>
      <c r="I353" s="1264"/>
      <c r="J353" s="1248"/>
      <c r="K353" s="1265"/>
    </row>
    <row r="354" spans="1:11" ht="12" x14ac:dyDescent="0.2">
      <c r="A354" s="1266" t="s">
        <v>737</v>
      </c>
      <c r="B354" s="1267">
        <v>4110</v>
      </c>
      <c r="C354" s="1250"/>
      <c r="D354" s="1250"/>
      <c r="E354" s="1250"/>
      <c r="F354" s="1250"/>
      <c r="G354" s="1250"/>
      <c r="H354" s="1268"/>
      <c r="I354" s="1269"/>
      <c r="J354" s="1250"/>
      <c r="K354" s="1270">
        <f>H354</f>
        <v>0</v>
      </c>
    </row>
    <row r="355" spans="1:11" ht="12" x14ac:dyDescent="0.2">
      <c r="A355" s="1266" t="s">
        <v>738</v>
      </c>
      <c r="B355" s="1267">
        <v>4120</v>
      </c>
      <c r="C355" s="1250"/>
      <c r="D355" s="1250"/>
      <c r="E355" s="1250"/>
      <c r="F355" s="1250"/>
      <c r="G355" s="1250"/>
      <c r="H355" s="1254"/>
      <c r="I355" s="1269"/>
      <c r="J355" s="1250"/>
      <c r="K355" s="1271">
        <f>H355</f>
        <v>0</v>
      </c>
    </row>
    <row r="356" spans="1:11" ht="12.75" customHeight="1" x14ac:dyDescent="0.2">
      <c r="A356" s="1272" t="s">
        <v>813</v>
      </c>
      <c r="B356" s="1273">
        <v>4190</v>
      </c>
      <c r="C356" s="1250"/>
      <c r="D356" s="1250"/>
      <c r="E356" s="1250"/>
      <c r="F356" s="1250"/>
      <c r="G356" s="1250"/>
      <c r="H356" s="1274"/>
      <c r="I356" s="1275"/>
      <c r="J356" s="1250"/>
      <c r="K356" s="722">
        <f>H356</f>
        <v>0</v>
      </c>
    </row>
    <row r="357" spans="1:11" ht="12" customHeight="1" thickBot="1" x14ac:dyDescent="0.25">
      <c r="A357" s="1255" t="s">
        <v>151</v>
      </c>
      <c r="B357" s="1276">
        <v>4000</v>
      </c>
      <c r="C357" s="1250"/>
      <c r="D357" s="1250"/>
      <c r="E357" s="1250"/>
      <c r="F357" s="1250"/>
      <c r="G357" s="1250"/>
      <c r="H357" s="1277">
        <f>SUM(H354:H356)</f>
        <v>0</v>
      </c>
      <c r="I357" s="1275"/>
      <c r="J357" s="1250"/>
      <c r="K357" s="1277">
        <f>SUM(K354:K356)</f>
        <v>0</v>
      </c>
    </row>
    <row r="358" spans="1:11" s="1296" customFormat="1" ht="15.75" customHeight="1" thickTop="1" x14ac:dyDescent="0.2">
      <c r="A358" s="1405" t="s">
        <v>55</v>
      </c>
      <c r="B358" s="1413">
        <v>5000</v>
      </c>
      <c r="C358" s="1247"/>
      <c r="D358" s="1248"/>
      <c r="E358" s="1248"/>
      <c r="F358" s="1248"/>
      <c r="G358" s="1248"/>
      <c r="H358" s="1264"/>
      <c r="I358" s="1248"/>
      <c r="J358" s="1248"/>
      <c r="K358" s="1265"/>
    </row>
    <row r="359" spans="1:11" s="1296" customFormat="1" ht="15.75" customHeight="1" x14ac:dyDescent="0.2">
      <c r="A359" s="1407" t="s">
        <v>223</v>
      </c>
      <c r="B359" s="1414">
        <v>5100</v>
      </c>
      <c r="C359" s="1250"/>
      <c r="D359" s="1250"/>
      <c r="E359" s="1250"/>
      <c r="F359" s="1250"/>
      <c r="G359" s="1250"/>
      <c r="H359" s="1250"/>
      <c r="I359" s="1250"/>
      <c r="J359" s="1250"/>
      <c r="K359" s="1250"/>
    </row>
    <row r="360" spans="1:11" ht="12" x14ac:dyDescent="0.2">
      <c r="A360" s="1251" t="s">
        <v>339</v>
      </c>
      <c r="B360" s="1278">
        <v>5110</v>
      </c>
      <c r="C360" s="1250"/>
      <c r="D360" s="1250"/>
      <c r="E360" s="1250"/>
      <c r="F360" s="1250"/>
      <c r="G360" s="1250"/>
      <c r="H360" s="1253"/>
      <c r="I360" s="1250"/>
      <c r="J360" s="1250"/>
      <c r="K360" s="499">
        <f>SUM(C360:J360)</f>
        <v>0</v>
      </c>
    </row>
    <row r="361" spans="1:11" ht="12" x14ac:dyDescent="0.2">
      <c r="A361" s="1279" t="s">
        <v>819</v>
      </c>
      <c r="B361" s="1280">
        <v>5150</v>
      </c>
      <c r="C361" s="1250"/>
      <c r="D361" s="1250"/>
      <c r="E361" s="1250"/>
      <c r="F361" s="1250"/>
      <c r="G361" s="1250"/>
      <c r="H361" s="1253"/>
      <c r="I361" s="1250"/>
      <c r="J361" s="1250"/>
      <c r="K361" s="499">
        <f>SUM(C361:J361)</f>
        <v>0</v>
      </c>
    </row>
    <row r="362" spans="1:11" ht="12" customHeight="1" thickBot="1" x14ac:dyDescent="0.25">
      <c r="A362" s="1281" t="s">
        <v>51</v>
      </c>
      <c r="B362" s="1282">
        <v>5100</v>
      </c>
      <c r="C362" s="1250"/>
      <c r="D362" s="1250"/>
      <c r="E362" s="1250"/>
      <c r="F362" s="1250"/>
      <c r="G362" s="1250"/>
      <c r="H362" s="1277">
        <f>SUM(H360:H361)</f>
        <v>0</v>
      </c>
      <c r="I362" s="1250"/>
      <c r="J362" s="1250"/>
      <c r="K362" s="676">
        <f>SUM(K360:K361)</f>
        <v>0</v>
      </c>
    </row>
    <row r="363" spans="1:11" s="1296" customFormat="1" ht="15.75" customHeight="1" thickTop="1" x14ac:dyDescent="0.2">
      <c r="A363" s="1415" t="s">
        <v>244</v>
      </c>
      <c r="B363" s="1416">
        <v>5200</v>
      </c>
      <c r="C363" s="1250"/>
      <c r="D363" s="1250"/>
      <c r="E363" s="1250"/>
      <c r="F363" s="1250"/>
      <c r="G363" s="1250"/>
      <c r="H363" s="1259"/>
      <c r="I363" s="1250"/>
      <c r="J363" s="1250"/>
      <c r="K363" s="1044">
        <f>H363</f>
        <v>0</v>
      </c>
    </row>
    <row r="364" spans="1:11" s="1296" customFormat="1" ht="27" thickBot="1" x14ac:dyDescent="0.25">
      <c r="A364" s="1417" t="s">
        <v>831</v>
      </c>
      <c r="B364" s="1416">
        <v>5300</v>
      </c>
      <c r="C364" s="1250"/>
      <c r="D364" s="1250"/>
      <c r="E364" s="1250"/>
      <c r="F364" s="1250"/>
      <c r="G364" s="1250"/>
      <c r="H364" s="1254"/>
      <c r="I364" s="1250"/>
      <c r="J364" s="1250"/>
      <c r="K364" s="1283">
        <f>H364</f>
        <v>0</v>
      </c>
    </row>
    <row r="365" spans="1:11" ht="12" customHeight="1" thickTop="1" thickBot="1" x14ac:dyDescent="0.25">
      <c r="A365" s="1255" t="s">
        <v>201</v>
      </c>
      <c r="B365" s="1276">
        <v>5000</v>
      </c>
      <c r="C365" s="1250"/>
      <c r="D365" s="1250"/>
      <c r="E365" s="1250"/>
      <c r="F365" s="1250"/>
      <c r="G365" s="1250"/>
      <c r="H365" s="1257">
        <f>SUM(H362:H364)</f>
        <v>0</v>
      </c>
      <c r="I365" s="1250"/>
      <c r="J365" s="1250"/>
      <c r="K365" s="1258">
        <f>SUM(K362:K364)</f>
        <v>0</v>
      </c>
    </row>
    <row r="366" spans="1:11" s="1296" customFormat="1" ht="15.75" customHeight="1" thickTop="1" thickBot="1" x14ac:dyDescent="0.25">
      <c r="A366" s="1418" t="s">
        <v>435</v>
      </c>
      <c r="B366" s="1413">
        <v>6000</v>
      </c>
      <c r="C366" s="1250"/>
      <c r="D366" s="1250"/>
      <c r="E366" s="1250"/>
      <c r="F366" s="1250"/>
      <c r="G366" s="1250"/>
      <c r="H366" s="1284"/>
      <c r="I366" s="1250"/>
      <c r="J366" s="1250"/>
      <c r="K366" s="677">
        <f>SUM(C366:J366)</f>
        <v>0</v>
      </c>
    </row>
    <row r="367" spans="1:11" ht="12" customHeight="1" thickTop="1" thickBot="1" x14ac:dyDescent="0.25">
      <c r="A367" s="1769" t="s">
        <v>516</v>
      </c>
      <c r="B367" s="1770"/>
      <c r="C367" s="1277">
        <f>SUM(C352)</f>
        <v>0</v>
      </c>
      <c r="D367" s="1277">
        <f>SUM(D352)</f>
        <v>0</v>
      </c>
      <c r="E367" s="1277">
        <f>SUM(E352)</f>
        <v>0</v>
      </c>
      <c r="F367" s="1277">
        <f>SUM(F352)</f>
        <v>0</v>
      </c>
      <c r="G367" s="1277">
        <f>SUM(G352)</f>
        <v>0</v>
      </c>
      <c r="H367" s="1277">
        <f>SUM(H352,H357,H365,H366)</f>
        <v>0</v>
      </c>
      <c r="I367" s="1277">
        <f>SUM(I352)</f>
        <v>0</v>
      </c>
      <c r="J367" s="1250"/>
      <c r="K367" s="1277">
        <f>SUM(K352,K357,K365,K366)</f>
        <v>0</v>
      </c>
    </row>
    <row r="368" spans="1:11" ht="14.25" thickTop="1" thickBot="1" x14ac:dyDescent="0.25">
      <c r="A368" s="1767" t="s">
        <v>82</v>
      </c>
      <c r="B368" s="1768"/>
      <c r="C368" s="1285"/>
      <c r="D368" s="1285"/>
      <c r="E368" s="1286"/>
      <c r="F368" s="1286"/>
      <c r="G368" s="1286"/>
      <c r="H368" s="1286"/>
      <c r="I368" s="1286"/>
      <c r="J368" s="1287"/>
      <c r="K368" s="1288">
        <f>'EstRev 5-10'!K267-'EstExp 11-17'!K367</f>
        <v>0</v>
      </c>
    </row>
    <row r="369" ht="9.75" thickTop="1" x14ac:dyDescent="0.15"/>
  </sheetData>
  <sheetProtection algorithmName="SHA-512" hashValue="noGRWozApGFGdl9cFLET9mw7QIpyToc/n/0diwRHYgBJxdkyS8eNaoaQm6+V8BRFjKB/+100dN+nO86Ppz/9aw==" saltValue="rl3XtBN3OyYjGexk+egBIw=="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RowHeight="12.75" x14ac:dyDescent="0.2"/>
  <cols>
    <col min="1" max="1" width="2.85546875" style="1428" customWidth="1"/>
    <col min="2" max="2" width="76.7109375" style="1428" customWidth="1"/>
    <col min="3" max="3" width="16" style="1428" customWidth="1"/>
    <col min="4" max="4" width="7.85546875" style="1428" customWidth="1"/>
    <col min="5" max="16384" width="9.140625" style="1428"/>
  </cols>
  <sheetData>
    <row r="2" spans="1:3" ht="13.5" thickBot="1" x14ac:dyDescent="0.25">
      <c r="A2" s="1437"/>
      <c r="B2" s="1438" t="s">
        <v>462</v>
      </c>
      <c r="C2" s="1427"/>
    </row>
    <row r="3" spans="1:3" ht="13.5" thickTop="1" x14ac:dyDescent="0.2">
      <c r="A3" s="1439"/>
      <c r="B3" s="1440"/>
      <c r="C3" s="1429"/>
    </row>
    <row r="4" spans="1:3" x14ac:dyDescent="0.2">
      <c r="A4" s="1441"/>
      <c r="B4" s="1442"/>
    </row>
    <row r="5" spans="1:3" x14ac:dyDescent="0.2">
      <c r="A5" s="1443">
        <v>1</v>
      </c>
      <c r="B5" s="1444"/>
    </row>
    <row r="6" spans="1:3" x14ac:dyDescent="0.2">
      <c r="A6" s="1443">
        <v>2</v>
      </c>
      <c r="B6" s="1444"/>
    </row>
    <row r="7" spans="1:3" x14ac:dyDescent="0.2">
      <c r="A7" s="1443">
        <v>3</v>
      </c>
      <c r="B7" s="1444"/>
    </row>
    <row r="8" spans="1:3" x14ac:dyDescent="0.2">
      <c r="A8" s="1443">
        <v>4</v>
      </c>
      <c r="B8" s="1444"/>
    </row>
    <row r="19" spans="4:4" x14ac:dyDescent="0.2">
      <c r="D19" s="1430"/>
    </row>
    <row r="51" spans="1:4" x14ac:dyDescent="0.2">
      <c r="D51" s="1431"/>
    </row>
    <row r="54" spans="1:4" ht="13.5" thickBot="1" x14ac:dyDescent="0.25">
      <c r="A54" s="1432"/>
      <c r="B54" s="1432"/>
      <c r="C54" s="1432"/>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C13" sqref="C13"/>
    </sheetView>
  </sheetViews>
  <sheetFormatPr defaultRowHeight="12.75" x14ac:dyDescent="0.2"/>
  <cols>
    <col min="1" max="1" width="33.5703125" style="658" customWidth="1"/>
    <col min="2" max="6" width="16.7109375" style="658" customWidth="1"/>
    <col min="7" max="16384" width="9.140625" style="658"/>
  </cols>
  <sheetData>
    <row r="1" spans="1:6" s="1445" customFormat="1" ht="39.75" customHeight="1" x14ac:dyDescent="0.2">
      <c r="A1" s="1778" t="s">
        <v>603</v>
      </c>
      <c r="B1" s="1779"/>
      <c r="C1" s="1779"/>
      <c r="D1" s="1779"/>
      <c r="E1" s="1779"/>
      <c r="F1" s="1780"/>
    </row>
    <row r="2" spans="1:6" ht="33.75" x14ac:dyDescent="0.2">
      <c r="A2" s="468" t="s">
        <v>731</v>
      </c>
      <c r="B2" s="1446" t="s">
        <v>714</v>
      </c>
      <c r="C2" s="1446" t="s">
        <v>715</v>
      </c>
      <c r="D2" s="1446" t="s">
        <v>716</v>
      </c>
      <c r="E2" s="1446" t="s">
        <v>717</v>
      </c>
      <c r="F2" s="1446" t="s">
        <v>550</v>
      </c>
    </row>
    <row r="3" spans="1:6" s="1450" customFormat="1" x14ac:dyDescent="0.2">
      <c r="A3" s="1447" t="s">
        <v>548</v>
      </c>
      <c r="B3" s="1448">
        <f>'BudgetSum 2-3'!C9</f>
        <v>8628865</v>
      </c>
      <c r="C3" s="1448">
        <f>'BudgetSum 2-3'!D9</f>
        <v>990000</v>
      </c>
      <c r="D3" s="1448">
        <f>'BudgetSum 2-3'!F9</f>
        <v>445300</v>
      </c>
      <c r="E3" s="1448">
        <f>'BudgetSum 2-3'!I9</f>
        <v>52300</v>
      </c>
      <c r="F3" s="1449">
        <f>SUM(B3:E3)</f>
        <v>10116465</v>
      </c>
    </row>
    <row r="4" spans="1:6" s="1450" customFormat="1" ht="13.5" thickBot="1" x14ac:dyDescent="0.25">
      <c r="A4" s="1447" t="s">
        <v>549</v>
      </c>
      <c r="B4" s="1451">
        <f>'BudgetSum 2-3'!C19</f>
        <v>8435224</v>
      </c>
      <c r="C4" s="1451">
        <f>'BudgetSum 2-3'!D19</f>
        <v>983980</v>
      </c>
      <c r="D4" s="1451">
        <f>'BudgetSum 2-3'!F19</f>
        <v>400300</v>
      </c>
      <c r="E4" s="1452"/>
      <c r="F4" s="1453">
        <f>SUM(B4:E4)</f>
        <v>9819504</v>
      </c>
    </row>
    <row r="5" spans="1:6" s="1450" customFormat="1" ht="14.25" thickTop="1" thickBot="1" x14ac:dyDescent="0.25">
      <c r="A5" s="1454" t="s">
        <v>518</v>
      </c>
      <c r="B5" s="1455">
        <f>(B3-B4)</f>
        <v>193641</v>
      </c>
      <c r="C5" s="1455">
        <f>(C3-C4)</f>
        <v>6020</v>
      </c>
      <c r="D5" s="1455">
        <f>(D3-D4)</f>
        <v>45000</v>
      </c>
      <c r="E5" s="1451">
        <f>(E3-E4)</f>
        <v>52300</v>
      </c>
      <c r="F5" s="1456">
        <f>SUM(F3-F4)</f>
        <v>296961</v>
      </c>
    </row>
    <row r="6" spans="1:6" s="1450" customFormat="1" ht="14.25" thickTop="1" thickBot="1" x14ac:dyDescent="0.25">
      <c r="A6" s="1457" t="s">
        <v>753</v>
      </c>
      <c r="B6" s="1458">
        <f>'BudgetSum 2-3'!C81</f>
        <v>6802433</v>
      </c>
      <c r="C6" s="1458">
        <f>'BudgetSum 2-3'!D81</f>
        <v>2665368</v>
      </c>
      <c r="D6" s="1458">
        <f>'BudgetSum 2-3'!F81</f>
        <v>45000</v>
      </c>
      <c r="E6" s="1458">
        <f>'BudgetSum 2-3'!I81</f>
        <v>2605133</v>
      </c>
      <c r="F6" s="1456">
        <f>SUM(B6:E6)</f>
        <v>12117934</v>
      </c>
    </row>
    <row r="7" spans="1:6" ht="32.25" customHeight="1" thickTop="1" x14ac:dyDescent="0.2">
      <c r="C7" s="1782" t="str">
        <f>IF(AND(F5&lt;0,F6&gt;=0,ABS(F5*3)&gt;ABS(F6)),A15,IF(AND(F5&lt;0,F6&gt;0,ABS(F5*3)&lt;=ABS(F6)),A16,IF(AND(F5&lt;0,F6&lt;0),A15,IF(F6=0,A18,A17))))</f>
        <v>Balanced budget, no deficit reduction plan is required.</v>
      </c>
      <c r="D7" s="1783"/>
      <c r="E7" s="1783"/>
      <c r="F7" s="1784"/>
    </row>
    <row r="8" spans="1:6" ht="36.75" customHeight="1" x14ac:dyDescent="0.2">
      <c r="A8" s="1785" t="s">
        <v>760</v>
      </c>
      <c r="B8" s="1786"/>
      <c r="C8" s="1786"/>
      <c r="D8" s="1786"/>
      <c r="E8" s="1787"/>
    </row>
    <row r="9" spans="1:6" ht="3.75" customHeight="1" x14ac:dyDescent="0.2">
      <c r="A9" s="1459"/>
      <c r="B9" s="1460"/>
      <c r="C9" s="1460"/>
      <c r="D9" s="1460"/>
      <c r="E9" s="1461"/>
    </row>
    <row r="10" spans="1:6" ht="25.5" customHeight="1" x14ac:dyDescent="0.2">
      <c r="A10" s="1788" t="s">
        <v>837</v>
      </c>
      <c r="B10" s="1789"/>
      <c r="C10" s="1789"/>
      <c r="D10" s="1789"/>
      <c r="E10" s="1789"/>
      <c r="F10" s="1462"/>
    </row>
    <row r="11" spans="1:6" ht="0.75" customHeight="1" x14ac:dyDescent="0.2">
      <c r="A11" s="1463"/>
      <c r="B11" s="1464"/>
      <c r="C11" s="1464"/>
      <c r="D11" s="1464"/>
      <c r="E11" s="1464"/>
      <c r="F11" s="1462"/>
    </row>
    <row r="12" spans="1:6" ht="26.25" customHeight="1" x14ac:dyDescent="0.2">
      <c r="A12" s="1790" t="s">
        <v>761</v>
      </c>
      <c r="B12" s="1789"/>
      <c r="C12" s="1789"/>
      <c r="D12" s="1789"/>
      <c r="E12" s="1789"/>
      <c r="F12" s="1462"/>
    </row>
    <row r="13" spans="1:6" x14ac:dyDescent="0.2">
      <c r="A13" s="1465" t="s">
        <v>245</v>
      </c>
      <c r="B13" s="1466"/>
      <c r="C13" s="1466"/>
      <c r="D13" s="1466"/>
      <c r="E13" s="1467"/>
      <c r="F13" s="1462"/>
    </row>
    <row r="14" spans="1:6" ht="30.75" hidden="1" customHeight="1" x14ac:dyDescent="0.2">
      <c r="A14" s="1468"/>
      <c r="B14" s="1469"/>
      <c r="C14" s="1469"/>
      <c r="D14" s="1469"/>
      <c r="E14" s="1462"/>
      <c r="F14" s="1462"/>
    </row>
    <row r="15" spans="1:6" ht="40.5" hidden="1" customHeight="1" x14ac:dyDescent="0.2">
      <c r="A15" s="1781" t="s">
        <v>838</v>
      </c>
      <c r="B15" s="1781"/>
      <c r="C15" s="1781"/>
      <c r="D15" s="1781"/>
      <c r="E15" s="1781"/>
      <c r="F15" s="658" t="s">
        <v>257</v>
      </c>
    </row>
    <row r="16" spans="1:6" ht="40.5" hidden="1" customHeight="1" x14ac:dyDescent="0.2">
      <c r="A16" s="658" t="s">
        <v>497</v>
      </c>
      <c r="F16" s="696" t="s">
        <v>258</v>
      </c>
    </row>
    <row r="17" spans="1:6" ht="40.5" hidden="1" customHeight="1" x14ac:dyDescent="0.2">
      <c r="A17" s="658" t="s">
        <v>498</v>
      </c>
      <c r="F17" s="658" t="s">
        <v>255</v>
      </c>
    </row>
    <row r="18" spans="1:6" ht="2.25" hidden="1" customHeight="1" x14ac:dyDescent="0.2">
      <c r="A18" s="658" t="s">
        <v>400</v>
      </c>
      <c r="F18" s="658" t="s">
        <v>256</v>
      </c>
    </row>
    <row r="19" spans="1:6" ht="14.25" customHeight="1" x14ac:dyDescent="0.2"/>
    <row r="20" spans="1:6" x14ac:dyDescent="0.2">
      <c r="B20" s="1470"/>
    </row>
    <row r="47" spans="3:3" x14ac:dyDescent="0.2">
      <c r="C47" s="696"/>
    </row>
  </sheetData>
  <sheetProtection algorithmName="SHA-512" hashValue="tNFuGUhqeHUopU9+p9ULGOkmya8MSUHbNfSXZ4yFwyhZiEA0TB6ApCjEBsYjEbPDkktZkoknlbaxXCGH3xzpkA==" saltValue="PJ1VN+9P30XIL7pvJfLEu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11" sqref="A11"/>
    </sheetView>
  </sheetViews>
  <sheetFormatPr defaultRowHeight="12.75" x14ac:dyDescent="0.2"/>
  <cols>
    <col min="1" max="1" width="46.28515625" style="1532"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x14ac:dyDescent="0.2">
      <c r="A1" s="1471"/>
      <c r="B1" s="1472"/>
      <c r="C1" s="1791" t="s">
        <v>249</v>
      </c>
      <c r="D1" s="1792"/>
      <c r="E1" s="1792"/>
      <c r="F1" s="1792"/>
      <c r="G1" s="1793"/>
      <c r="H1" s="1473"/>
      <c r="I1" s="1474"/>
      <c r="J1" s="1474"/>
      <c r="K1" s="1474"/>
      <c r="L1" s="1475"/>
      <c r="M1" s="1476"/>
      <c r="N1" s="1476"/>
      <c r="O1" s="1476"/>
      <c r="P1" s="1476"/>
      <c r="Q1" s="1476"/>
      <c r="R1" s="1473"/>
      <c r="S1" s="1474"/>
      <c r="T1" s="1474"/>
      <c r="U1" s="1474"/>
      <c r="V1" s="1475"/>
      <c r="W1" s="1791" t="s">
        <v>531</v>
      </c>
      <c r="X1" s="1792"/>
      <c r="Y1" s="1792"/>
      <c r="Z1" s="1793"/>
    </row>
    <row r="2" spans="1:26" ht="11.25" customHeight="1" x14ac:dyDescent="0.2">
      <c r="A2" s="1477"/>
      <c r="B2" s="1478"/>
      <c r="C2" s="1806" t="s">
        <v>530</v>
      </c>
      <c r="D2" s="1807"/>
      <c r="E2" s="1807"/>
      <c r="F2" s="1807"/>
      <c r="G2" s="1808"/>
      <c r="H2" s="1796" t="s">
        <v>530</v>
      </c>
      <c r="I2" s="1797"/>
      <c r="J2" s="1797"/>
      <c r="K2" s="1797"/>
      <c r="L2" s="1798"/>
      <c r="M2" s="1806" t="s">
        <v>530</v>
      </c>
      <c r="N2" s="1807"/>
      <c r="O2" s="1807"/>
      <c r="P2" s="1807"/>
      <c r="Q2" s="1808"/>
      <c r="R2" s="1796" t="s">
        <v>530</v>
      </c>
      <c r="S2" s="1797"/>
      <c r="T2" s="1797"/>
      <c r="U2" s="1797"/>
      <c r="V2" s="1798"/>
      <c r="W2" s="1809" t="s">
        <v>532</v>
      </c>
      <c r="X2" s="1810"/>
      <c r="Y2" s="1810"/>
      <c r="Z2" s="1811"/>
    </row>
    <row r="3" spans="1:26" x14ac:dyDescent="0.2">
      <c r="A3" s="1479">
        <f>Cover!G14</f>
        <v>50160710022001</v>
      </c>
      <c r="B3" s="1480"/>
      <c r="C3" s="1803" t="s">
        <v>718</v>
      </c>
      <c r="D3" s="1804"/>
      <c r="E3" s="1804"/>
      <c r="F3" s="1804"/>
      <c r="G3" s="1805"/>
      <c r="H3" s="1799" t="s">
        <v>719</v>
      </c>
      <c r="I3" s="1800"/>
      <c r="J3" s="1800"/>
      <c r="K3" s="1800"/>
      <c r="L3" s="1801"/>
      <c r="M3" s="1814" t="s">
        <v>747</v>
      </c>
      <c r="N3" s="1804"/>
      <c r="O3" s="1804"/>
      <c r="P3" s="1804"/>
      <c r="Q3" s="1805"/>
      <c r="R3" s="1799" t="s">
        <v>762</v>
      </c>
      <c r="S3" s="1800"/>
      <c r="T3" s="1800"/>
      <c r="U3" s="1800"/>
      <c r="V3" s="1801"/>
      <c r="W3" s="1809" t="s">
        <v>530</v>
      </c>
      <c r="X3" s="1810"/>
      <c r="Y3" s="1810"/>
      <c r="Z3" s="1811"/>
    </row>
    <row r="4" spans="1:26" ht="14.1" customHeight="1" x14ac:dyDescent="0.2">
      <c r="A4" s="1481" t="s">
        <v>545</v>
      </c>
      <c r="B4" s="1482"/>
      <c r="C4" s="1483"/>
      <c r="D4" s="1483"/>
      <c r="E4" s="1483"/>
      <c r="F4" s="1483"/>
      <c r="G4" s="1483"/>
      <c r="H4" s="1484"/>
      <c r="I4" s="1485"/>
      <c r="J4" s="1802"/>
      <c r="K4" s="1802"/>
      <c r="L4" s="1486"/>
      <c r="M4" s="1487"/>
      <c r="N4" s="1487"/>
      <c r="O4" s="1806"/>
      <c r="P4" s="1806"/>
      <c r="Q4" s="1487"/>
      <c r="R4" s="1484"/>
      <c r="S4" s="1485"/>
      <c r="T4" s="1802"/>
      <c r="U4" s="1802"/>
      <c r="V4" s="1486"/>
      <c r="W4" s="1794" t="s">
        <v>565</v>
      </c>
      <c r="X4" s="1795"/>
      <c r="Y4" s="1488"/>
      <c r="Z4" s="1489"/>
    </row>
    <row r="5" spans="1:26" ht="16.5" customHeight="1" x14ac:dyDescent="0.2">
      <c r="A5" s="1538" t="str">
        <f>Cover!G13</f>
        <v>Niles ESD 71</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352</v>
      </c>
      <c r="Z5" s="1496"/>
    </row>
    <row r="6" spans="1:26" ht="36" x14ac:dyDescent="0.2">
      <c r="A6" s="1497" t="s">
        <v>840</v>
      </c>
      <c r="B6" s="1498"/>
      <c r="C6" s="1499" t="s">
        <v>546</v>
      </c>
      <c r="D6" s="1499" t="s">
        <v>547</v>
      </c>
      <c r="E6" s="1499" t="s">
        <v>551</v>
      </c>
      <c r="F6" s="1499" t="s">
        <v>552</v>
      </c>
      <c r="G6" s="1499" t="s">
        <v>269</v>
      </c>
      <c r="H6" s="1499" t="s">
        <v>546</v>
      </c>
      <c r="I6" s="1499" t="s">
        <v>547</v>
      </c>
      <c r="J6" s="1499" t="s">
        <v>551</v>
      </c>
      <c r="K6" s="1499" t="s">
        <v>552</v>
      </c>
      <c r="L6" s="1499" t="s">
        <v>269</v>
      </c>
      <c r="M6" s="1536" t="s">
        <v>546</v>
      </c>
      <c r="N6" s="1536" t="s">
        <v>547</v>
      </c>
      <c r="O6" s="1536" t="s">
        <v>551</v>
      </c>
      <c r="P6" s="1536" t="s">
        <v>552</v>
      </c>
      <c r="Q6" s="1536" t="s">
        <v>269</v>
      </c>
      <c r="R6" s="1536" t="s">
        <v>546</v>
      </c>
      <c r="S6" s="1536" t="s">
        <v>547</v>
      </c>
      <c r="T6" s="1536" t="s">
        <v>551</v>
      </c>
      <c r="U6" s="1536" t="s">
        <v>552</v>
      </c>
      <c r="V6" s="1537" t="s">
        <v>269</v>
      </c>
      <c r="W6" s="1537" t="s">
        <v>718</v>
      </c>
      <c r="X6" s="1536" t="s">
        <v>719</v>
      </c>
      <c r="Y6" s="1536" t="s">
        <v>747</v>
      </c>
      <c r="Z6" s="1536" t="s">
        <v>762</v>
      </c>
    </row>
    <row r="7" spans="1:26" ht="23.1" customHeight="1" x14ac:dyDescent="0.2">
      <c r="A7" s="1812" t="s">
        <v>839</v>
      </c>
      <c r="B7" s="1813"/>
      <c r="C7" s="1500">
        <f>'BudgetSum 2-3'!C3</f>
        <v>6608792</v>
      </c>
      <c r="D7" s="1500">
        <f>'BudgetSum 2-3'!D3</f>
        <v>2659348</v>
      </c>
      <c r="E7" s="1500">
        <f>'BudgetSum 2-3'!F3</f>
        <v>0</v>
      </c>
      <c r="F7" s="1500">
        <f>'BudgetSum 2-3'!I3</f>
        <v>2552833</v>
      </c>
      <c r="G7" s="1500">
        <f>SUM(C7:F7)</f>
        <v>11820973</v>
      </c>
      <c r="H7" s="1500">
        <f>C27</f>
        <v>6802433</v>
      </c>
      <c r="I7" s="1500">
        <f>D27</f>
        <v>2665368</v>
      </c>
      <c r="J7" s="1500">
        <f>E27</f>
        <v>45000</v>
      </c>
      <c r="K7" s="1500">
        <f>F27</f>
        <v>2605133</v>
      </c>
      <c r="L7" s="1500">
        <f>SUM(H7:K7)</f>
        <v>12117934</v>
      </c>
      <c r="M7" s="1500">
        <f>H27</f>
        <v>6802433</v>
      </c>
      <c r="N7" s="1500">
        <f>I27</f>
        <v>2665368</v>
      </c>
      <c r="O7" s="1500">
        <f>J27</f>
        <v>45000</v>
      </c>
      <c r="P7" s="1500">
        <f>K27</f>
        <v>2605133</v>
      </c>
      <c r="Q7" s="1500">
        <f>SUM(M7:P7)</f>
        <v>12117934</v>
      </c>
      <c r="R7" s="1500">
        <f>M27</f>
        <v>6802433</v>
      </c>
      <c r="S7" s="1500">
        <f>N27</f>
        <v>2665368</v>
      </c>
      <c r="T7" s="1500">
        <f>O27</f>
        <v>45000</v>
      </c>
      <c r="U7" s="1500">
        <f>P27</f>
        <v>2605133</v>
      </c>
      <c r="V7" s="1500">
        <f>SUM(R7:U7)</f>
        <v>12117934</v>
      </c>
      <c r="W7" s="1500">
        <f>G7</f>
        <v>11820973</v>
      </c>
      <c r="X7" s="1500">
        <f>L7</f>
        <v>12117934</v>
      </c>
      <c r="Y7" s="1500">
        <f>Q7</f>
        <v>12117934</v>
      </c>
      <c r="Z7" s="1500">
        <f>V7</f>
        <v>12117934</v>
      </c>
    </row>
    <row r="8" spans="1:26" ht="16.7" customHeight="1" x14ac:dyDescent="0.2">
      <c r="A8" s="1501" t="s">
        <v>566</v>
      </c>
      <c r="B8" s="1502" t="s">
        <v>736</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x14ac:dyDescent="0.2">
      <c r="A9" s="1506" t="s">
        <v>351</v>
      </c>
      <c r="B9" s="1507">
        <v>1000</v>
      </c>
      <c r="C9" s="1508">
        <f>'BudgetSum 2-3'!C5</f>
        <v>7558600</v>
      </c>
      <c r="D9" s="1508">
        <f>'BudgetSum 2-3'!D5</f>
        <v>990000</v>
      </c>
      <c r="E9" s="1508">
        <f>'BudgetSum 2-3'!F5</f>
        <v>354300</v>
      </c>
      <c r="F9" s="1508">
        <f>'BudgetSum 2-3'!I5</f>
        <v>52300</v>
      </c>
      <c r="G9" s="1508">
        <f>SUM(C9:F9)</f>
        <v>8955200</v>
      </c>
      <c r="H9" s="1509"/>
      <c r="I9" s="1509"/>
      <c r="J9" s="1509"/>
      <c r="K9" s="1509"/>
      <c r="L9" s="1510">
        <f t="shared" ref="L9:L21" si="0">SUM(H9:K9)</f>
        <v>0</v>
      </c>
      <c r="M9" s="1509"/>
      <c r="N9" s="1509"/>
      <c r="O9" s="1509"/>
      <c r="P9" s="1509"/>
      <c r="Q9" s="1510">
        <f>SUM(M9:P9)</f>
        <v>0</v>
      </c>
      <c r="R9" s="1509"/>
      <c r="S9" s="1509"/>
      <c r="T9" s="1509"/>
      <c r="U9" s="1509"/>
      <c r="V9" s="1510">
        <f>SUM(R9:U9)</f>
        <v>0</v>
      </c>
      <c r="W9" s="1510">
        <f>G9</f>
        <v>8955200</v>
      </c>
      <c r="X9" s="1510">
        <f>L9</f>
        <v>0</v>
      </c>
      <c r="Y9" s="1510">
        <f>Q9</f>
        <v>0</v>
      </c>
      <c r="Z9" s="1510">
        <f>V9</f>
        <v>0</v>
      </c>
    </row>
    <row r="10" spans="1:26" ht="27" customHeight="1" x14ac:dyDescent="0.2">
      <c r="A10" s="1506" t="s">
        <v>893</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x14ac:dyDescent="0.2">
      <c r="A11" s="1506" t="s">
        <v>527</v>
      </c>
      <c r="B11" s="1507">
        <v>3000</v>
      </c>
      <c r="C11" s="1510">
        <f>'BudgetSum 2-3'!C7</f>
        <v>818719</v>
      </c>
      <c r="D11" s="1510">
        <f>'BudgetSum 2-3'!D7</f>
        <v>0</v>
      </c>
      <c r="E11" s="1510">
        <f>'BudgetSum 2-3'!F7</f>
        <v>91000</v>
      </c>
      <c r="F11" s="1510">
        <f>'BudgetSum 2-3'!I7</f>
        <v>0</v>
      </c>
      <c r="G11" s="1510">
        <f>SUM(C11:F11)</f>
        <v>909719</v>
      </c>
      <c r="H11" s="1509"/>
      <c r="I11" s="1509"/>
      <c r="J11" s="1509"/>
      <c r="K11" s="1509"/>
      <c r="L11" s="1510">
        <f t="shared" si="0"/>
        <v>0</v>
      </c>
      <c r="M11" s="1509"/>
      <c r="N11" s="1509"/>
      <c r="O11" s="1509"/>
      <c r="P11" s="1509"/>
      <c r="Q11" s="1510">
        <f>SUM(M11:P11)</f>
        <v>0</v>
      </c>
      <c r="R11" s="1509"/>
      <c r="S11" s="1509"/>
      <c r="T11" s="1509"/>
      <c r="U11" s="1509"/>
      <c r="V11" s="1510">
        <f>SUM(R11:U11)</f>
        <v>0</v>
      </c>
      <c r="W11" s="1510">
        <f>G11</f>
        <v>909719</v>
      </c>
      <c r="X11" s="1510">
        <f>L11</f>
        <v>0</v>
      </c>
      <c r="Y11" s="1510">
        <f>Q11</f>
        <v>0</v>
      </c>
      <c r="Z11" s="1510">
        <f>V11</f>
        <v>0</v>
      </c>
    </row>
    <row r="12" spans="1:26" ht="15.75" customHeight="1" x14ac:dyDescent="0.2">
      <c r="A12" s="1506" t="s">
        <v>528</v>
      </c>
      <c r="B12" s="1507">
        <v>4000</v>
      </c>
      <c r="C12" s="1513">
        <f>'BudgetSum 2-3'!C8</f>
        <v>251546</v>
      </c>
      <c r="D12" s="1513">
        <f>'BudgetSum 2-3'!D8</f>
        <v>0</v>
      </c>
      <c r="E12" s="1513">
        <f>'BudgetSum 2-3'!F8</f>
        <v>0</v>
      </c>
      <c r="F12" s="1513">
        <f>'BudgetSum 2-3'!I8</f>
        <v>0</v>
      </c>
      <c r="G12" s="1513">
        <f>SUM(C12:F12)</f>
        <v>251546</v>
      </c>
      <c r="H12" s="1509"/>
      <c r="I12" s="1509"/>
      <c r="J12" s="1509"/>
      <c r="K12" s="1509"/>
      <c r="L12" s="1510">
        <f t="shared" si="0"/>
        <v>0</v>
      </c>
      <c r="M12" s="1509"/>
      <c r="N12" s="1509"/>
      <c r="O12" s="1509"/>
      <c r="P12" s="1509"/>
      <c r="Q12" s="1510">
        <f>SUM(M12:P12)</f>
        <v>0</v>
      </c>
      <c r="R12" s="1509"/>
      <c r="S12" s="1509"/>
      <c r="T12" s="1509"/>
      <c r="U12" s="1509"/>
      <c r="V12" s="1510">
        <f>SUM(R12:U12)</f>
        <v>0</v>
      </c>
      <c r="W12" s="1510">
        <f>G12</f>
        <v>251546</v>
      </c>
      <c r="X12" s="1510">
        <f>L12</f>
        <v>0</v>
      </c>
      <c r="Y12" s="1510">
        <f>Q12</f>
        <v>0</v>
      </c>
      <c r="Z12" s="1510">
        <f>V12</f>
        <v>0</v>
      </c>
    </row>
    <row r="13" spans="1:26" ht="13.5" thickBot="1" x14ac:dyDescent="0.25">
      <c r="A13" s="1819" t="s">
        <v>526</v>
      </c>
      <c r="B13" s="1820"/>
      <c r="C13" s="1514">
        <f>SUM(C9:C12)</f>
        <v>8628865</v>
      </c>
      <c r="D13" s="1514">
        <f>SUM(D9:D12)</f>
        <v>990000</v>
      </c>
      <c r="E13" s="1514">
        <f>SUM(E9:E12)</f>
        <v>445300</v>
      </c>
      <c r="F13" s="1514">
        <f>SUM(F9:F12)</f>
        <v>52300</v>
      </c>
      <c r="G13" s="1514">
        <f>SUM(C13:F13)</f>
        <v>10116465</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10116465</v>
      </c>
      <c r="X13" s="1514">
        <f>L13</f>
        <v>0</v>
      </c>
      <c r="Y13" s="1514">
        <f>Q13</f>
        <v>0</v>
      </c>
      <c r="Z13" s="1514">
        <f>V13</f>
        <v>0</v>
      </c>
    </row>
    <row r="14" spans="1:26" ht="16.7" customHeight="1" thickTop="1" x14ac:dyDescent="0.2">
      <c r="A14" s="1515" t="s">
        <v>305</v>
      </c>
      <c r="B14" s="1516" t="s">
        <v>524</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x14ac:dyDescent="0.2">
      <c r="A15" s="1506" t="s">
        <v>286</v>
      </c>
      <c r="B15" s="1507">
        <v>1000</v>
      </c>
      <c r="C15" s="1510">
        <f>'BudgetSum 2-3'!C13</f>
        <v>5639648</v>
      </c>
      <c r="D15" s="1518"/>
      <c r="E15" s="1518"/>
      <c r="F15" s="1518"/>
      <c r="G15" s="1510">
        <f t="shared" ref="G15:G21" si="1">SUM(C15:F15)</f>
        <v>5639648</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5639648</v>
      </c>
      <c r="X15" s="1510">
        <f t="shared" ref="X15:X22" si="5">L15</f>
        <v>0</v>
      </c>
      <c r="Y15" s="1510">
        <f t="shared" ref="Y15:Y22" si="6">Q15</f>
        <v>0</v>
      </c>
      <c r="Z15" s="1510">
        <f t="shared" ref="Z15:Z22" si="7">V15</f>
        <v>0</v>
      </c>
    </row>
    <row r="16" spans="1:26" ht="15.75" customHeight="1" x14ac:dyDescent="0.2">
      <c r="A16" s="1506" t="s">
        <v>153</v>
      </c>
      <c r="B16" s="1507">
        <v>2000</v>
      </c>
      <c r="C16" s="1510">
        <f>'BudgetSum 2-3'!C14</f>
        <v>2435416</v>
      </c>
      <c r="D16" s="1510">
        <f>'BudgetSum 2-3'!D14</f>
        <v>978980</v>
      </c>
      <c r="E16" s="1510">
        <f>'BudgetSum 2-3'!F14</f>
        <v>395300</v>
      </c>
      <c r="F16" s="1518"/>
      <c r="G16" s="1510">
        <f t="shared" si="1"/>
        <v>3809696</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3809696</v>
      </c>
      <c r="X16" s="1510">
        <f t="shared" si="5"/>
        <v>0</v>
      </c>
      <c r="Y16" s="1510">
        <f t="shared" si="6"/>
        <v>0</v>
      </c>
      <c r="Z16" s="1510">
        <f t="shared" si="7"/>
        <v>0</v>
      </c>
    </row>
    <row r="17" spans="1:26" ht="15.75" customHeight="1" x14ac:dyDescent="0.2">
      <c r="A17" s="1506" t="s">
        <v>598</v>
      </c>
      <c r="B17" s="1507">
        <v>3000</v>
      </c>
      <c r="C17" s="1510">
        <f>'BudgetSum 2-3'!C15</f>
        <v>21160</v>
      </c>
      <c r="D17" s="1510">
        <f>'BudgetSum 2-3'!D15</f>
        <v>0</v>
      </c>
      <c r="E17" s="1510">
        <f>'BudgetSum 2-3'!F15</f>
        <v>0</v>
      </c>
      <c r="F17" s="1518"/>
      <c r="G17" s="1510">
        <f t="shared" si="1"/>
        <v>21160</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21160</v>
      </c>
      <c r="X17" s="1510">
        <f t="shared" si="5"/>
        <v>0</v>
      </c>
      <c r="Y17" s="1510">
        <f t="shared" si="6"/>
        <v>0</v>
      </c>
      <c r="Z17" s="1510">
        <f t="shared" si="7"/>
        <v>0</v>
      </c>
    </row>
    <row r="18" spans="1:26" ht="15.75" customHeight="1" x14ac:dyDescent="0.2">
      <c r="A18" s="1506" t="s">
        <v>433</v>
      </c>
      <c r="B18" s="1507">
        <v>4000</v>
      </c>
      <c r="C18" s="1510">
        <f>'BudgetSum 2-3'!C16</f>
        <v>334000</v>
      </c>
      <c r="D18" s="1510">
        <f>'BudgetSum 2-3'!D16</f>
        <v>0</v>
      </c>
      <c r="E18" s="1510">
        <f>'BudgetSum 2-3'!F16</f>
        <v>0</v>
      </c>
      <c r="F18" s="1518"/>
      <c r="G18" s="1510">
        <f t="shared" si="1"/>
        <v>334000</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334000</v>
      </c>
      <c r="X18" s="1510">
        <f t="shared" si="5"/>
        <v>0</v>
      </c>
      <c r="Y18" s="1510">
        <f t="shared" si="6"/>
        <v>0</v>
      </c>
      <c r="Z18" s="1510">
        <f t="shared" si="7"/>
        <v>0</v>
      </c>
    </row>
    <row r="19" spans="1:26" ht="15.75" customHeight="1" x14ac:dyDescent="0.2">
      <c r="A19" s="1506" t="s">
        <v>165</v>
      </c>
      <c r="B19" s="1507">
        <v>5000</v>
      </c>
      <c r="C19" s="1510">
        <f>'BudgetSum 2-3'!C17</f>
        <v>0</v>
      </c>
      <c r="D19" s="1510">
        <f>'BudgetSum 2-3'!D17</f>
        <v>0</v>
      </c>
      <c r="E19" s="1510">
        <f>'BudgetSum 2-3'!F17</f>
        <v>0</v>
      </c>
      <c r="F19" s="1518"/>
      <c r="G19" s="1510">
        <f t="shared" si="1"/>
        <v>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0</v>
      </c>
      <c r="X19" s="1510">
        <f t="shared" si="5"/>
        <v>0</v>
      </c>
      <c r="Y19" s="1510">
        <f t="shared" si="6"/>
        <v>0</v>
      </c>
      <c r="Z19" s="1510">
        <f t="shared" si="7"/>
        <v>0</v>
      </c>
    </row>
    <row r="20" spans="1:26" ht="15.75" customHeight="1" x14ac:dyDescent="0.2">
      <c r="A20" s="1506" t="s">
        <v>456</v>
      </c>
      <c r="B20" s="1507">
        <v>6000</v>
      </c>
      <c r="C20" s="1510">
        <f>'BudgetSum 2-3'!C18</f>
        <v>5000</v>
      </c>
      <c r="D20" s="1510">
        <f>'BudgetSum 2-3'!D18</f>
        <v>5000</v>
      </c>
      <c r="E20" s="1510">
        <f>'BudgetSum 2-3'!F18</f>
        <v>5000</v>
      </c>
      <c r="F20" s="1518"/>
      <c r="G20" s="1510">
        <f t="shared" si="1"/>
        <v>15000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15000</v>
      </c>
      <c r="X20" s="1510">
        <f t="shared" si="5"/>
        <v>0</v>
      </c>
      <c r="Y20" s="1510">
        <f t="shared" si="6"/>
        <v>0</v>
      </c>
      <c r="Z20" s="1510">
        <f t="shared" si="7"/>
        <v>0</v>
      </c>
    </row>
    <row r="21" spans="1:26" ht="13.5" thickBot="1" x14ac:dyDescent="0.25">
      <c r="A21" s="1819" t="s">
        <v>411</v>
      </c>
      <c r="B21" s="1820"/>
      <c r="C21" s="1508">
        <f>SUM(C15:C20)</f>
        <v>8435224</v>
      </c>
      <c r="D21" s="1508">
        <f>SUM(D15:D20)</f>
        <v>983980</v>
      </c>
      <c r="E21" s="1508">
        <f>SUM(E15:E20)</f>
        <v>400300</v>
      </c>
      <c r="F21" s="1518"/>
      <c r="G21" s="1508">
        <f t="shared" si="1"/>
        <v>9819504</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9819504</v>
      </c>
      <c r="X21" s="1514">
        <f t="shared" si="5"/>
        <v>0</v>
      </c>
      <c r="Y21" s="1514">
        <f t="shared" si="6"/>
        <v>0</v>
      </c>
      <c r="Z21" s="1514">
        <f t="shared" si="7"/>
        <v>0</v>
      </c>
    </row>
    <row r="22" spans="1:26" ht="14.25" thickTop="1" thickBot="1" x14ac:dyDescent="0.25">
      <c r="A22" s="1821" t="s">
        <v>553</v>
      </c>
      <c r="B22" s="1822"/>
      <c r="C22" s="1520">
        <f>SUM(C13-C21)</f>
        <v>193641</v>
      </c>
      <c r="D22" s="1520">
        <f>SUM(D13-D21)</f>
        <v>6020</v>
      </c>
      <c r="E22" s="1520">
        <f>SUM(E13-E21)</f>
        <v>45000</v>
      </c>
      <c r="F22" s="1521">
        <f>SUM(F13-F21)</f>
        <v>52300</v>
      </c>
      <c r="G22" s="1520">
        <f>G13-G21</f>
        <v>296961</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296961</v>
      </c>
      <c r="X22" s="1520">
        <f t="shared" si="5"/>
        <v>0</v>
      </c>
      <c r="Y22" s="1520">
        <f t="shared" si="6"/>
        <v>0</v>
      </c>
      <c r="Z22" s="1520">
        <f t="shared" si="7"/>
        <v>0</v>
      </c>
    </row>
    <row r="23" spans="1:26" ht="16.7" customHeight="1" thickTop="1" thickBot="1" x14ac:dyDescent="0.25">
      <c r="A23" s="1501" t="s">
        <v>383</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thickTop="1" thickBot="1" x14ac:dyDescent="0.25">
      <c r="A24" s="1524" t="s">
        <v>384</v>
      </c>
      <c r="B24" s="1525"/>
      <c r="C24" s="1514">
        <f>'BudgetSum 2-3'!C46</f>
        <v>0</v>
      </c>
      <c r="D24" s="1514">
        <f>'BudgetSum 2-3'!D46</f>
        <v>0</v>
      </c>
      <c r="E24" s="1514">
        <f>'BudgetSum 2-3'!F46</f>
        <v>0</v>
      </c>
      <c r="F24" s="1514">
        <f>'BudgetSum 2-3'!I46</f>
        <v>0</v>
      </c>
      <c r="G24" s="1514">
        <f>SUM(C24:F24)</f>
        <v>0</v>
      </c>
      <c r="H24" s="1526"/>
      <c r="I24" s="1526"/>
      <c r="J24" s="1526"/>
      <c r="K24" s="1526"/>
      <c r="L24" s="1520">
        <f>SUM(H24:K24)</f>
        <v>0</v>
      </c>
      <c r="M24" s="1526"/>
      <c r="N24" s="1526"/>
      <c r="O24" s="1526"/>
      <c r="P24" s="1526"/>
      <c r="Q24" s="1514">
        <f>SUM(M24:P24)</f>
        <v>0</v>
      </c>
      <c r="R24" s="1526"/>
      <c r="S24" s="1526"/>
      <c r="T24" s="1526"/>
      <c r="U24" s="1526"/>
      <c r="V24" s="1514">
        <f>SUM(R24:U24)</f>
        <v>0</v>
      </c>
      <c r="W24" s="1514">
        <f>G24</f>
        <v>0</v>
      </c>
      <c r="X24" s="1514">
        <f>L24</f>
        <v>0</v>
      </c>
      <c r="Y24" s="1514">
        <f>Q24</f>
        <v>0</v>
      </c>
      <c r="Z24" s="1514">
        <f>V24</f>
        <v>0</v>
      </c>
    </row>
    <row r="25" spans="1:26" s="391" customFormat="1" ht="15.75" customHeight="1" thickTop="1" thickBot="1" x14ac:dyDescent="0.25">
      <c r="A25" s="1527" t="s">
        <v>385</v>
      </c>
      <c r="B25" s="1525"/>
      <c r="C25" s="1528">
        <f>'BudgetSum 2-3'!C79</f>
        <v>0</v>
      </c>
      <c r="D25" s="1528">
        <f>'BudgetSum 2-3'!D79</f>
        <v>0</v>
      </c>
      <c r="E25" s="1528">
        <f>'BudgetSum 2-3'!F79</f>
        <v>0</v>
      </c>
      <c r="F25" s="1528">
        <f>'BudgetSum 2-3'!I79</f>
        <v>0</v>
      </c>
      <c r="G25" s="1528">
        <f>SUM(C25:F25)</f>
        <v>0</v>
      </c>
      <c r="H25" s="1529"/>
      <c r="I25" s="1529"/>
      <c r="J25" s="1529"/>
      <c r="K25" s="1529"/>
      <c r="L25" s="1520">
        <f>SUM(H25:K25)</f>
        <v>0</v>
      </c>
      <c r="M25" s="1529"/>
      <c r="N25" s="1529"/>
      <c r="O25" s="1529"/>
      <c r="P25" s="1529"/>
      <c r="Q25" s="1528">
        <f>SUM(M25:P25)</f>
        <v>0</v>
      </c>
      <c r="R25" s="1529"/>
      <c r="S25" s="1529"/>
      <c r="T25" s="1529"/>
      <c r="U25" s="1529"/>
      <c r="V25" s="1528">
        <f>SUM(R25:U25)</f>
        <v>0</v>
      </c>
      <c r="W25" s="1514">
        <f>G25</f>
        <v>0</v>
      </c>
      <c r="X25" s="1514">
        <f>L25</f>
        <v>0</v>
      </c>
      <c r="Y25" s="1514">
        <f>Q25</f>
        <v>0</v>
      </c>
      <c r="Z25" s="1514">
        <f>V25</f>
        <v>0</v>
      </c>
    </row>
    <row r="26" spans="1:26" ht="14.25" thickTop="1" thickBot="1" x14ac:dyDescent="0.25">
      <c r="A26" s="1815" t="s">
        <v>272</v>
      </c>
      <c r="B26" s="1816"/>
      <c r="C26" s="1528">
        <f t="shared" ref="C26:H26" si="8">SUM(C24-C25)</f>
        <v>0</v>
      </c>
      <c r="D26" s="1528">
        <f t="shared" si="8"/>
        <v>0</v>
      </c>
      <c r="E26" s="1528">
        <f t="shared" si="8"/>
        <v>0</v>
      </c>
      <c r="F26" s="1528">
        <f t="shared" si="8"/>
        <v>0</v>
      </c>
      <c r="G26" s="1528">
        <f t="shared" si="8"/>
        <v>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0</v>
      </c>
      <c r="X26" s="1528">
        <f>L26</f>
        <v>0</v>
      </c>
      <c r="Y26" s="1528">
        <f>Q26</f>
        <v>0</v>
      </c>
      <c r="Z26" s="1528">
        <f>V26</f>
        <v>0</v>
      </c>
    </row>
    <row r="27" spans="1:26" ht="14.25" thickTop="1" thickBot="1" x14ac:dyDescent="0.25">
      <c r="A27" s="1817" t="s">
        <v>439</v>
      </c>
      <c r="B27" s="1818"/>
      <c r="C27" s="1530">
        <f>C7+C22+C26</f>
        <v>6802433</v>
      </c>
      <c r="D27" s="1530">
        <f t="shared" ref="D27:U27" si="10">D7+D22+D26</f>
        <v>2665368</v>
      </c>
      <c r="E27" s="1530">
        <f t="shared" si="10"/>
        <v>45000</v>
      </c>
      <c r="F27" s="1530">
        <f t="shared" si="10"/>
        <v>2605133</v>
      </c>
      <c r="G27" s="1530">
        <f t="shared" si="10"/>
        <v>12117934</v>
      </c>
      <c r="H27" s="1530">
        <f t="shared" si="10"/>
        <v>6802433</v>
      </c>
      <c r="I27" s="1530">
        <f t="shared" si="10"/>
        <v>2665368</v>
      </c>
      <c r="J27" s="1530">
        <f t="shared" si="10"/>
        <v>45000</v>
      </c>
      <c r="K27" s="1530">
        <f t="shared" si="10"/>
        <v>2605133</v>
      </c>
      <c r="L27" s="1531">
        <f>SUM(H27:K27)</f>
        <v>12117934</v>
      </c>
      <c r="M27" s="1530">
        <f t="shared" si="10"/>
        <v>6802433</v>
      </c>
      <c r="N27" s="1530">
        <f t="shared" si="10"/>
        <v>2665368</v>
      </c>
      <c r="O27" s="1530">
        <f t="shared" si="10"/>
        <v>45000</v>
      </c>
      <c r="P27" s="1530">
        <f t="shared" si="10"/>
        <v>2605133</v>
      </c>
      <c r="Q27" s="1530">
        <f t="shared" si="10"/>
        <v>12117934</v>
      </c>
      <c r="R27" s="1530">
        <f t="shared" si="10"/>
        <v>6802433</v>
      </c>
      <c r="S27" s="1530">
        <f t="shared" si="10"/>
        <v>2665368</v>
      </c>
      <c r="T27" s="1530">
        <f t="shared" si="10"/>
        <v>45000</v>
      </c>
      <c r="U27" s="1530">
        <f t="shared" si="10"/>
        <v>2605133</v>
      </c>
      <c r="V27" s="1530">
        <f>V7+V22+V26</f>
        <v>12117934</v>
      </c>
      <c r="W27" s="1530">
        <f>G27</f>
        <v>12117934</v>
      </c>
      <c r="X27" s="1530">
        <f>L27</f>
        <v>12117934</v>
      </c>
      <c r="Y27" s="1530">
        <f>Q27</f>
        <v>12117934</v>
      </c>
      <c r="Z27" s="1530">
        <f>V27</f>
        <v>12117934</v>
      </c>
    </row>
    <row r="28" spans="1:26" ht="13.5" thickTop="1" x14ac:dyDescent="0.2">
      <c r="C28" s="1533"/>
      <c r="D28" s="1533"/>
      <c r="E28" s="1533"/>
      <c r="F28" s="1533"/>
      <c r="G28" s="1533"/>
      <c r="H28" s="1533"/>
      <c r="I28" s="1533"/>
      <c r="J28" s="1533"/>
      <c r="K28" s="1534"/>
      <c r="L28" s="1534"/>
    </row>
    <row r="51" spans="4:4" x14ac:dyDescent="0.2">
      <c r="D51" s="1535"/>
    </row>
  </sheetData>
  <sheetProtection algorithmName="SHA-512" hashValue="STNNJkeMm48i2JsuVmBN8egSXY/jObSYCAvglk6Lm/FHY0szOhVJVsHvjIEjoiAMjXCXTFUtovUE9PQz/DHDvw==" saltValue="h7tpzMrOxxeiAfw3L6pVz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heetViews>
  <sheetFormatPr defaultRowHeight="12.75" x14ac:dyDescent="0.2"/>
  <cols>
    <col min="1" max="1" width="3.28515625" style="1540" bestFit="1" customWidth="1"/>
    <col min="2" max="2" width="98" style="658" customWidth="1"/>
    <col min="3" max="3" width="4.140625" style="658" customWidth="1"/>
    <col min="4" max="4" width="7.85546875" style="658" customWidth="1"/>
    <col min="5" max="16384" width="9.140625" style="658"/>
  </cols>
  <sheetData>
    <row r="1" spans="1:8" ht="18.75" customHeight="1" x14ac:dyDescent="0.2">
      <c r="B1" s="1562" t="s">
        <v>232</v>
      </c>
      <c r="C1" s="1542"/>
    </row>
    <row r="2" spans="1:8" s="1563" customFormat="1" ht="15" x14ac:dyDescent="0.25">
      <c r="B2" s="1562" t="s">
        <v>755</v>
      </c>
      <c r="C2" s="1564"/>
    </row>
    <row r="3" spans="1:8" ht="7.5" customHeight="1" thickBot="1" x14ac:dyDescent="0.25">
      <c r="B3" s="1541"/>
      <c r="C3" s="1542"/>
    </row>
    <row r="4" spans="1:8" ht="13.5" thickTop="1" x14ac:dyDescent="0.2">
      <c r="A4" s="1543"/>
      <c r="B4" s="1544" t="str">
        <f>Cover!G13&amp;"              "&amp;Cover!G14</f>
        <v>Niles ESD 71              50160710022001</v>
      </c>
      <c r="C4" s="1428"/>
    </row>
    <row r="5" spans="1:8" ht="39.75" customHeight="1" x14ac:dyDescent="0.2">
      <c r="A5" s="1433"/>
      <c r="B5" s="1545" t="s">
        <v>750</v>
      </c>
      <c r="C5" s="1442"/>
      <c r="D5" s="1546"/>
      <c r="E5" s="1546"/>
      <c r="F5" s="1546"/>
      <c r="G5" s="1546"/>
      <c r="H5" s="1546"/>
    </row>
    <row r="6" spans="1:8" ht="12" hidden="1" customHeight="1" x14ac:dyDescent="0.2">
      <c r="A6" s="1547"/>
      <c r="B6" s="1548"/>
      <c r="C6" s="1428"/>
    </row>
    <row r="7" spans="1:8" ht="14.25" customHeight="1" x14ac:dyDescent="0.2">
      <c r="A7" s="1549"/>
      <c r="B7" s="1550"/>
      <c r="C7" s="1428"/>
    </row>
    <row r="8" spans="1:8" x14ac:dyDescent="0.2">
      <c r="A8" s="1551">
        <v>1</v>
      </c>
      <c r="B8" s="1552" t="s">
        <v>239</v>
      </c>
    </row>
    <row r="9" spans="1:8" ht="30" customHeight="1" x14ac:dyDescent="0.2">
      <c r="A9" s="1553"/>
      <c r="B9" s="1554"/>
      <c r="C9" s="1470"/>
      <c r="D9" s="1470"/>
    </row>
    <row r="10" spans="1:8" ht="30" customHeight="1" x14ac:dyDescent="0.2">
      <c r="A10" s="1553"/>
      <c r="B10" s="1555"/>
      <c r="C10" s="1470"/>
      <c r="D10" s="1470"/>
    </row>
    <row r="11" spans="1:8" x14ac:dyDescent="0.2">
      <c r="A11" s="1551">
        <v>2</v>
      </c>
      <c r="B11" s="1552" t="s">
        <v>233</v>
      </c>
    </row>
    <row r="12" spans="1:8" ht="30" customHeight="1" x14ac:dyDescent="0.2">
      <c r="A12" s="1553"/>
      <c r="B12" s="1556"/>
    </row>
    <row r="13" spans="1:8" ht="30" customHeight="1" x14ac:dyDescent="0.2">
      <c r="A13" s="1553"/>
      <c r="B13" s="1557"/>
    </row>
    <row r="14" spans="1:8" x14ac:dyDescent="0.2">
      <c r="A14" s="1551"/>
      <c r="B14" s="1558" t="s">
        <v>234</v>
      </c>
    </row>
    <row r="15" spans="1:8" ht="30" customHeight="1" x14ac:dyDescent="0.2">
      <c r="A15" s="1553"/>
      <c r="B15" s="1556"/>
    </row>
    <row r="16" spans="1:8" ht="30" customHeight="1" x14ac:dyDescent="0.2">
      <c r="A16" s="1553"/>
      <c r="B16" s="1557"/>
    </row>
    <row r="17" spans="1:4" x14ac:dyDescent="0.2">
      <c r="A17" s="1551"/>
      <c r="B17" s="1558" t="s">
        <v>235</v>
      </c>
      <c r="D17" s="1559"/>
    </row>
    <row r="18" spans="1:4" ht="30" customHeight="1" x14ac:dyDescent="0.2">
      <c r="A18" s="1553"/>
      <c r="B18" s="1556"/>
    </row>
    <row r="19" spans="1:4" ht="30" customHeight="1" x14ac:dyDescent="0.2">
      <c r="A19" s="1553"/>
      <c r="B19" s="1557"/>
    </row>
    <row r="20" spans="1:4" x14ac:dyDescent="0.2">
      <c r="A20" s="1551"/>
      <c r="B20" s="1558" t="s">
        <v>236</v>
      </c>
    </row>
    <row r="21" spans="1:4" ht="30" customHeight="1" x14ac:dyDescent="0.2">
      <c r="A21" s="1553"/>
      <c r="B21" s="1556"/>
    </row>
    <row r="22" spans="1:4" ht="30" customHeight="1" x14ac:dyDescent="0.2">
      <c r="A22" s="1553"/>
      <c r="B22" s="1557"/>
    </row>
    <row r="23" spans="1:4" x14ac:dyDescent="0.2">
      <c r="A23" s="1551"/>
      <c r="B23" s="1558" t="s">
        <v>237</v>
      </c>
    </row>
    <row r="24" spans="1:4" ht="30" customHeight="1" x14ac:dyDescent="0.2">
      <c r="B24" s="1556"/>
    </row>
    <row r="25" spans="1:4" ht="30" customHeight="1" x14ac:dyDescent="0.2">
      <c r="B25" s="1557"/>
    </row>
    <row r="26" spans="1:4" x14ac:dyDescent="0.2">
      <c r="A26" s="1551"/>
      <c r="B26" s="1558" t="s">
        <v>238</v>
      </c>
    </row>
    <row r="27" spans="1:4" ht="30" customHeight="1" x14ac:dyDescent="0.2">
      <c r="B27" s="1556"/>
    </row>
    <row r="28" spans="1:4" ht="30" customHeight="1" x14ac:dyDescent="0.2">
      <c r="B28" s="1557"/>
    </row>
    <row r="29" spans="1:4" x14ac:dyDescent="0.2">
      <c r="B29" s="1558" t="s">
        <v>240</v>
      </c>
    </row>
    <row r="30" spans="1:4" ht="30" customHeight="1" x14ac:dyDescent="0.2">
      <c r="B30" s="1560"/>
    </row>
    <row r="31" spans="1:4" ht="30" customHeight="1" x14ac:dyDescent="0.2">
      <c r="B31" s="1557"/>
    </row>
    <row r="32" spans="1:4" x14ac:dyDescent="0.2">
      <c r="B32" s="1558" t="s">
        <v>672</v>
      </c>
    </row>
    <row r="33" spans="2:2" ht="30" customHeight="1" x14ac:dyDescent="0.2">
      <c r="B33" s="1561"/>
    </row>
    <row r="34" spans="2:2" ht="36.75" customHeight="1" x14ac:dyDescent="0.2">
      <c r="B34" s="1561"/>
    </row>
    <row r="35" spans="2:2" x14ac:dyDescent="0.2">
      <c r="B35" s="1558"/>
    </row>
    <row r="51" spans="4:4" x14ac:dyDescent="0.2">
      <c r="D51" s="696"/>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C5AAD2-117F-4AE9-960E-4F6670439C0B}">
  <ds:schemaRefs>
    <ds:schemaRef ds:uri="http://schemas.microsoft.com/sharepoint/v3/contenttype/forms"/>
  </ds:schemaRefs>
</ds:datastoreItem>
</file>

<file path=customXml/itemProps2.xml><?xml version="1.0" encoding="utf-8"?>
<ds:datastoreItem xmlns:ds="http://schemas.openxmlformats.org/officeDocument/2006/customXml" ds:itemID="{48FFAB39-3185-497B-AFCE-AADE7F60EF7B}">
  <ds:schemaRefs>
    <ds:schemaRef ds:uri="http://purl.org/dc/elements/1.1/"/>
    <ds:schemaRef ds:uri="http://schemas.microsoft.com/office/2006/metadata/properties"/>
    <ds:schemaRef ds:uri="http://schemas.microsoft.com/sharepoint/v3"/>
    <ds:schemaRef ds:uri="d21dc803-237d-4c68-8692-8d731fd29118"/>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4d435f69-8686-490b-bd6d-b153bf22ab50"/>
    <ds:schemaRef ds:uri="6ce3111e-7420-4802-b50a-75d4e9a0b980"/>
    <ds:schemaRef ds:uri="http://www.w3.org/XML/1998/namespace"/>
    <ds:schemaRef ds:uri="http://purl.org/dc/dcmitype/"/>
  </ds:schemaRefs>
</ds:datastoreItem>
</file>

<file path=customXml/itemProps3.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John Kosirog</cp:lastModifiedBy>
  <cp:lastPrinted>2018-08-21T17:40:13Z</cp:lastPrinted>
  <dcterms:created xsi:type="dcterms:W3CDTF">2001-01-31T16:14:51Z</dcterms:created>
  <dcterms:modified xsi:type="dcterms:W3CDTF">2018-08-21T18:13:09Z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